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39"/>
  <c r="I42" i="9" l="1"/>
  <c r="L42"/>
  <c r="K7"/>
  <c r="K13"/>
  <c r="K15"/>
  <c r="H42"/>
  <c r="J42"/>
  <c r="BK45" i="8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K40"/>
  <c r="BK36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C53"/>
  <c r="BK52"/>
  <c r="BK38"/>
  <c r="BK41"/>
  <c r="K40" i="9" l="1"/>
  <c r="K38"/>
  <c r="K36"/>
  <c r="K34"/>
  <c r="K32"/>
  <c r="K30"/>
  <c r="K28"/>
  <c r="K26"/>
  <c r="K24"/>
  <c r="K22"/>
  <c r="K20"/>
  <c r="K18"/>
  <c r="K16"/>
  <c r="K14"/>
  <c r="K12"/>
  <c r="K10"/>
  <c r="K8"/>
  <c r="K6"/>
  <c r="K41"/>
  <c r="K39"/>
  <c r="K37"/>
  <c r="K35"/>
  <c r="K33"/>
  <c r="K31"/>
  <c r="K29"/>
  <c r="K27"/>
  <c r="K25"/>
  <c r="K23"/>
  <c r="K21"/>
  <c r="K19"/>
  <c r="K17"/>
  <c r="K11"/>
  <c r="K9"/>
  <c r="D42"/>
  <c r="G42"/>
  <c r="E42"/>
  <c r="F42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32"/>
  <c r="BK33" s="1"/>
  <c r="C33"/>
  <c r="C47" s="1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7"/>
  <c r="BK42"/>
  <c r="BK43"/>
  <c r="BK44"/>
  <c r="N47"/>
  <c r="BK51"/>
  <c r="BK53" s="1"/>
  <c r="BK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60"/>
  <c r="BK61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6"/>
  <c r="BK67" s="1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72"/>
  <c r="BK73" s="1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H62" l="1"/>
  <c r="BD62"/>
  <c r="AZ62"/>
  <c r="AV62"/>
  <c r="AR62"/>
  <c r="AN62"/>
  <c r="AJ62"/>
  <c r="AF62"/>
  <c r="AB62"/>
  <c r="X62"/>
  <c r="T62"/>
  <c r="P62"/>
  <c r="BK46"/>
  <c r="K62"/>
  <c r="G62"/>
  <c r="C62"/>
  <c r="K5" i="9"/>
  <c r="K42" s="1"/>
  <c r="G47" i="8"/>
  <c r="E62"/>
  <c r="BJ62"/>
  <c r="BF62"/>
  <c r="BB62"/>
  <c r="AX62"/>
  <c r="AT62"/>
  <c r="AP62"/>
  <c r="AL62"/>
  <c r="AH62"/>
  <c r="AD62"/>
  <c r="Z62"/>
  <c r="V62"/>
  <c r="R62"/>
  <c r="N62"/>
  <c r="BJ47"/>
  <c r="BH47"/>
  <c r="BF47"/>
  <c r="BD47"/>
  <c r="BB47"/>
  <c r="AZ47"/>
  <c r="AX47"/>
  <c r="AV47"/>
  <c r="AT47"/>
  <c r="AR47"/>
  <c r="AP47"/>
  <c r="AN47"/>
  <c r="AL47"/>
  <c r="AJ47"/>
  <c r="AH47"/>
  <c r="AF47"/>
  <c r="AD47"/>
  <c r="AB47"/>
  <c r="Z47"/>
  <c r="X47"/>
  <c r="V47"/>
  <c r="T47"/>
  <c r="R47"/>
  <c r="P47"/>
  <c r="L47"/>
  <c r="J47"/>
  <c r="H47"/>
  <c r="F47"/>
  <c r="R28"/>
  <c r="R69" s="1"/>
  <c r="I62"/>
  <c r="AE28"/>
  <c r="Y28"/>
  <c r="BK58"/>
  <c r="BK62" s="1"/>
  <c r="AL28"/>
  <c r="BI47"/>
  <c r="BG47"/>
  <c r="BE47"/>
  <c r="BC47"/>
  <c r="BA47"/>
  <c r="AY47"/>
  <c r="AW47"/>
  <c r="AU47"/>
  <c r="AS47"/>
  <c r="AQ47"/>
  <c r="AO47"/>
  <c r="AM47"/>
  <c r="AK47"/>
  <c r="AI47"/>
  <c r="AG47"/>
  <c r="AE47"/>
  <c r="AC47"/>
  <c r="AA47"/>
  <c r="Y47"/>
  <c r="W47"/>
  <c r="U47"/>
  <c r="Q47"/>
  <c r="O47"/>
  <c r="M47"/>
  <c r="K47"/>
  <c r="I47"/>
  <c r="E47"/>
  <c r="BB28"/>
  <c r="BJ28"/>
  <c r="AT28"/>
  <c r="H28"/>
  <c r="BH28"/>
  <c r="BF28"/>
  <c r="BD28"/>
  <c r="AZ28"/>
  <c r="AX28"/>
  <c r="AV28"/>
  <c r="AR28"/>
  <c r="AP28"/>
  <c r="AN28"/>
  <c r="AJ28"/>
  <c r="AH28"/>
  <c r="Z28"/>
  <c r="X28"/>
  <c r="AA28"/>
  <c r="W28"/>
  <c r="T28"/>
  <c r="P28"/>
  <c r="N28"/>
  <c r="L28"/>
  <c r="F28"/>
  <c r="J62"/>
  <c r="H62"/>
  <c r="F62"/>
  <c r="D62"/>
  <c r="BI62"/>
  <c r="BG62"/>
  <c r="BE62"/>
  <c r="BC62"/>
  <c r="BA62"/>
  <c r="AY62"/>
  <c r="AW62"/>
  <c r="AU62"/>
  <c r="AS62"/>
  <c r="AQ62"/>
  <c r="AO62"/>
  <c r="AM62"/>
  <c r="AK62"/>
  <c r="AI62"/>
  <c r="AG62"/>
  <c r="AE62"/>
  <c r="AC62"/>
  <c r="AA62"/>
  <c r="Y62"/>
  <c r="W62"/>
  <c r="U62"/>
  <c r="S62"/>
  <c r="Q62"/>
  <c r="O62"/>
  <c r="M62"/>
  <c r="AF28"/>
  <c r="AD28"/>
  <c r="AB28"/>
  <c r="J28"/>
  <c r="D28"/>
  <c r="BI28"/>
  <c r="BG28"/>
  <c r="BE28"/>
  <c r="BC28"/>
  <c r="BA28"/>
  <c r="AY28"/>
  <c r="AW28"/>
  <c r="AU28"/>
  <c r="L62"/>
  <c r="AS28"/>
  <c r="AQ28"/>
  <c r="AO28"/>
  <c r="AM28"/>
  <c r="AK28"/>
  <c r="AI28"/>
  <c r="AG28"/>
  <c r="AC28"/>
  <c r="U28"/>
  <c r="S28"/>
  <c r="Q28"/>
  <c r="O28"/>
  <c r="M28"/>
  <c r="K28"/>
  <c r="G28"/>
  <c r="E28"/>
  <c r="C28"/>
  <c r="S47"/>
  <c r="BK47"/>
  <c r="D47"/>
  <c r="V28"/>
  <c r="BK27"/>
  <c r="BK15"/>
  <c r="I28"/>
  <c r="G69" l="1"/>
  <c r="AW69"/>
  <c r="BA69"/>
  <c r="BE69"/>
  <c r="BI69"/>
  <c r="AD69"/>
  <c r="AH69"/>
  <c r="AX69"/>
  <c r="AB69"/>
  <c r="AF69"/>
  <c r="N69"/>
  <c r="BC69"/>
  <c r="T69"/>
  <c r="AJ69"/>
  <c r="AV69"/>
  <c r="AZ69"/>
  <c r="AT69"/>
  <c r="BB69"/>
  <c r="F69"/>
  <c r="BF69"/>
  <c r="U69"/>
  <c r="AG69"/>
  <c r="AK69"/>
  <c r="AO69"/>
  <c r="AS69"/>
  <c r="V69"/>
  <c r="Z69"/>
  <c r="AP69"/>
  <c r="BJ69"/>
  <c r="AL69"/>
  <c r="I69"/>
  <c r="J69"/>
  <c r="P69"/>
  <c r="X69"/>
  <c r="AN69"/>
  <c r="AR69"/>
  <c r="BD69"/>
  <c r="BH69"/>
  <c r="E69"/>
  <c r="K69"/>
  <c r="AC69"/>
  <c r="H69"/>
  <c r="Y69"/>
  <c r="AA69"/>
  <c r="C69"/>
  <c r="M69"/>
  <c r="Q69"/>
  <c r="AY69"/>
  <c r="BG69"/>
  <c r="AE69"/>
  <c r="W69"/>
  <c r="L69"/>
  <c r="AM69"/>
  <c r="D69"/>
  <c r="S69"/>
  <c r="O69"/>
  <c r="AI69"/>
  <c r="AQ69"/>
  <c r="AU69"/>
  <c r="BK28"/>
  <c r="BK69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<sst xmlns="http://schemas.openxmlformats.org/spreadsheetml/2006/main" count="167" uniqueCount="131">
  <si>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</si>
  <si>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</si>
  <si>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</si>
  <si>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</si>
  <si>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</si>
  <si>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</si>
  <si>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</si>
  <si>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</si>
  <si>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</si>
  <si>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</si>
  <si>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</si>
  <si>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</si>
  <si>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</si>
  <si>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</si>
  <si>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</si>
  <si>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</si>
  <si>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</si>
  <si>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</si>
  <si>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</si>
  <si>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</si>
  <si>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</si>
  <si>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</si>
  <si>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</si>
  <si>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</si>
  <si>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</si>
  <si>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</si>
  <si>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</si>
  <si>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</si>
  <si>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</si>
  <si>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</si>
  <si>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</si>
  <si>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</si>
  <si>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</si>
  <si>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</si>
  <si>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</si>
  <si>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</si>
  <si>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</si>
  <si>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</si>
  <si>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</si>
  <si>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</si>
  <si>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</si>
  <si>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</si>
  <si>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</si>
  <si>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</si>
  <si>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</si>
  <si>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</si>
  <si>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</si>
  <si>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</si>
  <si>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</si>
  <si>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</si>
  <si>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</si>
  <si>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</si>
  <si>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</si>
  <si>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</si>
  <si>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</si>
  <si>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</si>
  <si>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</si>
  <si>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</si>
  <si>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</si>
  <si>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</si>
  <si>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</si>
  <si>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</si>
  <si>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</si>
  <si>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</si>
  <si>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</si>
  <si>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</si>
  <si>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</si>
  <si>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</si>
  <si>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</si>
  <si>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</si>
  <si>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</si>
  <si>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</si>
  <si>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</si>
  <si>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</si>
  <si>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</si>
  <si>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</si>
  <si>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</si>
  <si>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</si>
  <si>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</si>
  <si>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</si>
  <si>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</si>
  <si>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</si>
  <si>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</si>
  <si>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</si>
  <si>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</si>
  <si>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</si>
  <si>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</si>
  <si>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</si>
  <si>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</si>
  <si>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</si>
  <si>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</si>
  <si>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</si>
  <si>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</si>
  <si>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</si>
  <si>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</si>
  <si>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</si>
  <si>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</si>
  <si>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</si>
  <si>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</si>
  <si>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</si>
  <si>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</si>
  <si>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</si>
  <si>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</si>
  <si>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</si>
  <si>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</si>
  <si>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</si>
  <si>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</si>
  <si>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</si>
  <si>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</si>
  <si>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</si>
  <si>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</si>
  <si>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</si>
  <si>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</si>
  <si>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</si>
  <si>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</si>
  <si>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</si>
  <si>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</si>
  <si>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</si>
  <si>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</si>
  <si>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</si>
  <si>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</si>
  <si>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</si>
  <si>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</si>
  <si>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</si>
  <si>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</si>
  <si>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</si>
  <si>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</si>
  <si>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</si>
  <si>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</si>
  <si>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31-May-2020
(All figures in Rs. Crore)</t>
  </si>
  <si>
    <t>Table showing State wise /Union Territory wise contribution to AAUM of category of schemes as on 31-May-2020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</si>
</sst>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5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C88"/>
  <sheetViews>
    <sheetView showGridLines="0" zoomScale="85" zoomScaleNormal="85" workbookViewId="0">
      <selection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>
      <c r="A1" s="63" t="s">
        <v>75</v>
      </c>
      <c r="B1" s="85" t="s">
        <v>28</v>
      </c>
      <c r="C1" s="73" t="s">
        <v>129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>
      <c r="A2" s="64"/>
      <c r="B2" s="86"/>
      <c r="C2" s="87" t="s">
        <v>27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9"/>
      <c r="W2" s="87" t="s">
        <v>25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9"/>
      <c r="AQ2" s="87" t="s">
        <v>26</v>
      </c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9"/>
      <c r="BK2" s="79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>
      <c r="A3" s="64"/>
      <c r="B3" s="86"/>
      <c r="C3" s="76" t="s">
        <v>120</v>
      </c>
      <c r="D3" s="77"/>
      <c r="E3" s="77"/>
      <c r="F3" s="77"/>
      <c r="G3" s="77"/>
      <c r="H3" s="77"/>
      <c r="I3" s="77"/>
      <c r="J3" s="77"/>
      <c r="K3" s="77"/>
      <c r="L3" s="78"/>
      <c r="M3" s="76" t="s">
        <v>121</v>
      </c>
      <c r="N3" s="77"/>
      <c r="O3" s="77"/>
      <c r="P3" s="77"/>
      <c r="Q3" s="77"/>
      <c r="R3" s="77"/>
      <c r="S3" s="77"/>
      <c r="T3" s="77"/>
      <c r="U3" s="77"/>
      <c r="V3" s="78"/>
      <c r="W3" s="76" t="s">
        <v>120</v>
      </c>
      <c r="X3" s="77"/>
      <c r="Y3" s="77"/>
      <c r="Z3" s="77"/>
      <c r="AA3" s="77"/>
      <c r="AB3" s="77"/>
      <c r="AC3" s="77"/>
      <c r="AD3" s="77"/>
      <c r="AE3" s="77"/>
      <c r="AF3" s="78"/>
      <c r="AG3" s="76" t="s">
        <v>121</v>
      </c>
      <c r="AH3" s="77"/>
      <c r="AI3" s="77"/>
      <c r="AJ3" s="77"/>
      <c r="AK3" s="77"/>
      <c r="AL3" s="77"/>
      <c r="AM3" s="77"/>
      <c r="AN3" s="77"/>
      <c r="AO3" s="77"/>
      <c r="AP3" s="78"/>
      <c r="AQ3" s="76" t="s">
        <v>120</v>
      </c>
      <c r="AR3" s="77"/>
      <c r="AS3" s="77"/>
      <c r="AT3" s="77"/>
      <c r="AU3" s="77"/>
      <c r="AV3" s="77"/>
      <c r="AW3" s="77"/>
      <c r="AX3" s="77"/>
      <c r="AY3" s="77"/>
      <c r="AZ3" s="78"/>
      <c r="BA3" s="76" t="s">
        <v>121</v>
      </c>
      <c r="BB3" s="77"/>
      <c r="BC3" s="77"/>
      <c r="BD3" s="77"/>
      <c r="BE3" s="77"/>
      <c r="BF3" s="77"/>
      <c r="BG3" s="77"/>
      <c r="BH3" s="77"/>
      <c r="BI3" s="77"/>
      <c r="BJ3" s="78"/>
      <c r="BK3" s="80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>
      <c r="A4" s="64"/>
      <c r="B4" s="86"/>
      <c r="C4" s="82" t="s">
        <v>34</v>
      </c>
      <c r="D4" s="83"/>
      <c r="E4" s="83"/>
      <c r="F4" s="83"/>
      <c r="G4" s="84"/>
      <c r="H4" s="82" t="s">
        <v>35</v>
      </c>
      <c r="I4" s="83"/>
      <c r="J4" s="83"/>
      <c r="K4" s="83"/>
      <c r="L4" s="84"/>
      <c r="M4" s="82" t="s">
        <v>34</v>
      </c>
      <c r="N4" s="83"/>
      <c r="O4" s="83"/>
      <c r="P4" s="83"/>
      <c r="Q4" s="84"/>
      <c r="R4" s="82" t="s">
        <v>35</v>
      </c>
      <c r="S4" s="83"/>
      <c r="T4" s="83"/>
      <c r="U4" s="83"/>
      <c r="V4" s="84"/>
      <c r="W4" s="82" t="s">
        <v>34</v>
      </c>
      <c r="X4" s="83"/>
      <c r="Y4" s="83"/>
      <c r="Z4" s="83"/>
      <c r="AA4" s="84"/>
      <c r="AB4" s="82" t="s">
        <v>35</v>
      </c>
      <c r="AC4" s="83"/>
      <c r="AD4" s="83"/>
      <c r="AE4" s="83"/>
      <c r="AF4" s="84"/>
      <c r="AG4" s="82" t="s">
        <v>34</v>
      </c>
      <c r="AH4" s="83"/>
      <c r="AI4" s="83"/>
      <c r="AJ4" s="83"/>
      <c r="AK4" s="84"/>
      <c r="AL4" s="82" t="s">
        <v>35</v>
      </c>
      <c r="AM4" s="83"/>
      <c r="AN4" s="83"/>
      <c r="AO4" s="83"/>
      <c r="AP4" s="84"/>
      <c r="AQ4" s="82" t="s">
        <v>34</v>
      </c>
      <c r="AR4" s="83"/>
      <c r="AS4" s="83"/>
      <c r="AT4" s="83"/>
      <c r="AU4" s="84"/>
      <c r="AV4" s="82" t="s">
        <v>35</v>
      </c>
      <c r="AW4" s="83"/>
      <c r="AX4" s="83"/>
      <c r="AY4" s="83"/>
      <c r="AZ4" s="84"/>
      <c r="BA4" s="82" t="s">
        <v>34</v>
      </c>
      <c r="BB4" s="83"/>
      <c r="BC4" s="83"/>
      <c r="BD4" s="83"/>
      <c r="BE4" s="84"/>
      <c r="BF4" s="82" t="s">
        <v>35</v>
      </c>
      <c r="BG4" s="83"/>
      <c r="BH4" s="83"/>
      <c r="BI4" s="83"/>
      <c r="BJ4" s="84"/>
      <c r="BK4" s="80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>
      <c r="A5" s="64"/>
      <c r="B5" s="86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1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>
      <c r="A6" s="16" t="s">
        <v>0</v>
      </c>
      <c r="B6" s="19" t="s">
        <v>6</v>
      </c>
      <c r="C6" s="68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9"/>
    </row>
    <row r="7" spans="1:107">
      <c r="A7" s="16" t="s">
        <v>76</v>
      </c>
      <c r="B7" s="19" t="s">
        <v>12</v>
      </c>
      <c r="C7" s="68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9"/>
    </row>
    <row r="8" spans="1:107">
      <c r="A8" s="16"/>
      <c r="B8" s="29" t="s">
        <v>101</v>
      </c>
      <c r="C8" s="35">
        <v>0</v>
      </c>
      <c r="D8" s="35">
        <v>85.466431895322003</v>
      </c>
      <c r="E8" s="35">
        <v>0</v>
      </c>
      <c r="F8" s="35">
        <v>0</v>
      </c>
      <c r="G8" s="35">
        <v>0</v>
      </c>
      <c r="H8" s="35">
        <v>4.0572432337157025</v>
      </c>
      <c r="I8" s="35">
        <v>128.06559376980408</v>
      </c>
      <c r="J8" s="35">
        <v>129.57562084899908</v>
      </c>
      <c r="K8" s="35">
        <v>0</v>
      </c>
      <c r="L8" s="35">
        <v>67.418440159216019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2.2706556802643014</v>
      </c>
      <c r="S8" s="35">
        <v>312.23490720385087</v>
      </c>
      <c r="T8" s="35">
        <v>134.43416971357939</v>
      </c>
      <c r="U8" s="35">
        <v>0</v>
      </c>
      <c r="V8" s="35">
        <v>7.456625799704498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3.4760228994343012</v>
      </c>
      <c r="AC8" s="35">
        <v>38.264109253382713</v>
      </c>
      <c r="AD8" s="35">
        <v>9.7048902919027995</v>
      </c>
      <c r="AE8" s="35">
        <v>0</v>
      </c>
      <c r="AF8" s="35">
        <v>66.747420051175283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3.4780514791713033</v>
      </c>
      <c r="AM8" s="35">
        <v>43.615908786643118</v>
      </c>
      <c r="AN8" s="35">
        <v>110.26331214609449</v>
      </c>
      <c r="AO8" s="35">
        <v>0</v>
      </c>
      <c r="AP8" s="35">
        <v>33.70356771366199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5.5189509392939069</v>
      </c>
      <c r="AW8" s="35">
        <v>40.896290640094712</v>
      </c>
      <c r="AX8" s="35">
        <v>9.6333929297741001</v>
      </c>
      <c r="AY8" s="35">
        <v>0</v>
      </c>
      <c r="AZ8" s="35">
        <v>35.116944609862507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1.2048834132464001</v>
      </c>
      <c r="BG8" s="35">
        <v>0.6139067409351</v>
      </c>
      <c r="BH8" s="35">
        <v>21.817507488580301</v>
      </c>
      <c r="BI8" s="35">
        <v>0</v>
      </c>
      <c r="BJ8" s="35">
        <v>2.0789059813850006</v>
      </c>
      <c r="BK8" s="36">
        <f>SUM(C8:BJ8)</f>
        <v>1297.1137536690942</v>
      </c>
    </row>
    <row r="9" spans="1:107">
      <c r="A9" s="16"/>
      <c r="B9" s="21" t="s">
        <v>85</v>
      </c>
      <c r="C9" s="33">
        <f t="shared" ref="C9:BJ9" si="0">SUM(C8)</f>
        <v>0</v>
      </c>
      <c r="D9" s="33">
        <f t="shared" si="0"/>
        <v>85.466431895322003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4.0572432337157025</v>
      </c>
      <c r="I9" s="33">
        <f t="shared" si="0"/>
        <v>128.06559376980408</v>
      </c>
      <c r="J9" s="33">
        <f t="shared" si="0"/>
        <v>129.57562084899908</v>
      </c>
      <c r="K9" s="33">
        <f t="shared" si="0"/>
        <v>0</v>
      </c>
      <c r="L9" s="33">
        <f t="shared" si="0"/>
        <v>67.418440159216019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2.2706556802643014</v>
      </c>
      <c r="S9" s="33">
        <f t="shared" si="0"/>
        <v>312.23490720385087</v>
      </c>
      <c r="T9" s="33">
        <f t="shared" si="0"/>
        <v>134.43416971357939</v>
      </c>
      <c r="U9" s="33">
        <f t="shared" si="0"/>
        <v>0</v>
      </c>
      <c r="V9" s="33">
        <f t="shared" si="0"/>
        <v>7.456625799704498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3.4760228994343012</v>
      </c>
      <c r="AC9" s="33">
        <f t="shared" si="0"/>
        <v>38.264109253382713</v>
      </c>
      <c r="AD9" s="33">
        <f t="shared" si="0"/>
        <v>9.7048902919027995</v>
      </c>
      <c r="AE9" s="33">
        <f t="shared" si="0"/>
        <v>0</v>
      </c>
      <c r="AF9" s="33">
        <f t="shared" si="0"/>
        <v>66.747420051175283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3.4780514791713033</v>
      </c>
      <c r="AM9" s="33">
        <f t="shared" si="0"/>
        <v>43.615908786643118</v>
      </c>
      <c r="AN9" s="33">
        <f t="shared" si="0"/>
        <v>110.26331214609449</v>
      </c>
      <c r="AO9" s="33">
        <f t="shared" si="0"/>
        <v>0</v>
      </c>
      <c r="AP9" s="33">
        <f t="shared" si="0"/>
        <v>33.70356771366199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5.5189509392939069</v>
      </c>
      <c r="AW9" s="33">
        <f>(SUM(AW8))</f>
        <v>40.896290640094712</v>
      </c>
      <c r="AX9" s="33">
        <f t="shared" si="0"/>
        <v>9.6333929297741001</v>
      </c>
      <c r="AY9" s="33">
        <f t="shared" si="0"/>
        <v>0</v>
      </c>
      <c r="AZ9" s="33">
        <f t="shared" si="0"/>
        <v>35.116944609862507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1.2048834132464001</v>
      </c>
      <c r="BG9" s="33">
        <f t="shared" si="0"/>
        <v>0.6139067409351</v>
      </c>
      <c r="BH9" s="33">
        <f t="shared" si="0"/>
        <v>21.817507488580301</v>
      </c>
      <c r="BI9" s="33">
        <f t="shared" si="0"/>
        <v>0</v>
      </c>
      <c r="BJ9" s="33">
        <f t="shared" si="0"/>
        <v>2.0789059813850006</v>
      </c>
      <c r="BK9" s="31">
        <f>SUM(BK8)</f>
        <v>1297.1137536690942</v>
      </c>
    </row>
    <row r="10" spans="1:107">
      <c r="A10" s="16" t="s">
        <v>77</v>
      </c>
      <c r="B10" s="20" t="s">
        <v>3</v>
      </c>
      <c r="C10" s="68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9"/>
    </row>
    <row r="11" spans="1:107">
      <c r="A11" s="16"/>
      <c r="B11" s="29" t="s">
        <v>102</v>
      </c>
      <c r="C11" s="35">
        <v>0</v>
      </c>
      <c r="D11" s="35">
        <v>5.7697312966772998</v>
      </c>
      <c r="E11" s="35">
        <v>0</v>
      </c>
      <c r="F11" s="35">
        <v>0</v>
      </c>
      <c r="G11" s="35">
        <v>0</v>
      </c>
      <c r="H11" s="35">
        <v>0.17637650157950005</v>
      </c>
      <c r="I11" s="35">
        <v>5.4999472257900008E-2</v>
      </c>
      <c r="J11" s="35">
        <v>0</v>
      </c>
      <c r="K11" s="35">
        <v>0</v>
      </c>
      <c r="L11" s="35">
        <v>8.8948186039350006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0.1334293069337999</v>
      </c>
      <c r="S11" s="35">
        <v>0.38803148164509998</v>
      </c>
      <c r="T11" s="35">
        <v>0</v>
      </c>
      <c r="U11" s="35">
        <v>0</v>
      </c>
      <c r="V11" s="35">
        <v>0.24043805877410002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0.87769792476890007</v>
      </c>
      <c r="AC11" s="35">
        <v>0.24598603570950001</v>
      </c>
      <c r="AD11" s="35">
        <v>0</v>
      </c>
      <c r="AE11" s="35">
        <v>0</v>
      </c>
      <c r="AF11" s="35">
        <v>1.4947312326116999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0.75543518150940048</v>
      </c>
      <c r="AM11" s="35">
        <v>0</v>
      </c>
      <c r="AN11" s="35">
        <v>0.1418186806774</v>
      </c>
      <c r="AO11" s="35">
        <v>0</v>
      </c>
      <c r="AP11" s="35">
        <v>0.8354084428059001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0.25011371090110002</v>
      </c>
      <c r="AW11" s="35">
        <v>1.9298379994191002</v>
      </c>
      <c r="AX11" s="35">
        <v>6.7977721889675005</v>
      </c>
      <c r="AY11" s="35">
        <v>0</v>
      </c>
      <c r="AZ11" s="35">
        <v>0.80009372999959982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0.10855506557960005</v>
      </c>
      <c r="BG11" s="35">
        <v>5.0650874838699997E-2</v>
      </c>
      <c r="BH11" s="35">
        <v>0</v>
      </c>
      <c r="BI11" s="35">
        <v>0</v>
      </c>
      <c r="BJ11" s="35">
        <v>0</v>
      </c>
      <c r="BK11" s="36">
        <f>SUM(C11:BJ11)</f>
        <v>29.945925789591097</v>
      </c>
      <c r="BL11" s="37"/>
      <c r="BO11" s="37"/>
    </row>
    <row r="12" spans="1:107">
      <c r="A12" s="16"/>
      <c r="B12" s="21" t="s">
        <v>86</v>
      </c>
      <c r="C12" s="33">
        <f t="shared" ref="C12:BJ12" si="1">SUM(C11)</f>
        <v>0</v>
      </c>
      <c r="D12" s="33">
        <f t="shared" si="1"/>
        <v>5.7697312966772998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0.17637650157950005</v>
      </c>
      <c r="I12" s="33">
        <f t="shared" si="1"/>
        <v>5.4999472257900008E-2</v>
      </c>
      <c r="J12" s="33">
        <f t="shared" si="1"/>
        <v>0</v>
      </c>
      <c r="K12" s="33">
        <f t="shared" si="1"/>
        <v>0</v>
      </c>
      <c r="L12" s="33">
        <f t="shared" si="1"/>
        <v>8.8948186039350006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0.1334293069337999</v>
      </c>
      <c r="S12" s="33">
        <f t="shared" si="1"/>
        <v>0.38803148164509998</v>
      </c>
      <c r="T12" s="33">
        <f t="shared" si="1"/>
        <v>0</v>
      </c>
      <c r="U12" s="33">
        <f t="shared" si="1"/>
        <v>0</v>
      </c>
      <c r="V12" s="33">
        <f t="shared" si="1"/>
        <v>0.24043805877410002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0.87769792476890007</v>
      </c>
      <c r="AC12" s="33">
        <f t="shared" si="1"/>
        <v>0.24598603570950001</v>
      </c>
      <c r="AD12" s="33">
        <f t="shared" si="1"/>
        <v>0</v>
      </c>
      <c r="AE12" s="33">
        <f t="shared" si="1"/>
        <v>0</v>
      </c>
      <c r="AF12" s="33">
        <f t="shared" si="1"/>
        <v>1.4947312326116999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0.75543518150940048</v>
      </c>
      <c r="AM12" s="33">
        <f t="shared" si="1"/>
        <v>0</v>
      </c>
      <c r="AN12" s="33">
        <f t="shared" si="1"/>
        <v>0.1418186806774</v>
      </c>
      <c r="AO12" s="33">
        <f t="shared" si="1"/>
        <v>0</v>
      </c>
      <c r="AP12" s="33">
        <f t="shared" si="1"/>
        <v>0.8354084428059001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0.25011371090110002</v>
      </c>
      <c r="AW12" s="33">
        <f>(SUM(AW11))</f>
        <v>1.9298379994191002</v>
      </c>
      <c r="AX12" s="33">
        <f t="shared" si="1"/>
        <v>6.7977721889675005</v>
      </c>
      <c r="AY12" s="33">
        <f t="shared" si="1"/>
        <v>0</v>
      </c>
      <c r="AZ12" s="33">
        <f t="shared" si="1"/>
        <v>0.80009372999959982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0.10855506557960005</v>
      </c>
      <c r="BG12" s="33">
        <f t="shared" si="1"/>
        <v>5.0650874838699997E-2</v>
      </c>
      <c r="BH12" s="33">
        <f t="shared" si="1"/>
        <v>0</v>
      </c>
      <c r="BI12" s="33">
        <f t="shared" si="1"/>
        <v>0</v>
      </c>
      <c r="BJ12" s="33">
        <f t="shared" si="1"/>
        <v>0</v>
      </c>
      <c r="BK12" s="34">
        <f>SUM(BK11)</f>
        <v>29.945925789591097</v>
      </c>
    </row>
    <row r="13" spans="1:107">
      <c r="A13" s="16" t="s">
        <v>78</v>
      </c>
      <c r="B13" s="20" t="s">
        <v>10</v>
      </c>
      <c r="C13" s="68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9"/>
    </row>
    <row r="14" spans="1:107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>
      <c r="A16" s="16" t="s">
        <v>79</v>
      </c>
      <c r="B16" s="20" t="s">
        <v>13</v>
      </c>
      <c r="C16" s="68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9"/>
    </row>
    <row r="17" spans="1:67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>
      <c r="A19" s="16" t="s">
        <v>81</v>
      </c>
      <c r="B19" s="28" t="s">
        <v>97</v>
      </c>
      <c r="C19" s="68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9"/>
    </row>
    <row r="20" spans="1:67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>
      <c r="A22" s="16" t="s">
        <v>82</v>
      </c>
      <c r="B22" s="20" t="s">
        <v>14</v>
      </c>
      <c r="C22" s="68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9"/>
    </row>
    <row r="23" spans="1:67">
      <c r="A23" s="16"/>
      <c r="B23" s="29" t="s">
        <v>103</v>
      </c>
      <c r="C23" s="35">
        <v>0</v>
      </c>
      <c r="D23" s="35">
        <v>0.69882374309670003</v>
      </c>
      <c r="E23" s="35">
        <v>0</v>
      </c>
      <c r="F23" s="35">
        <v>0</v>
      </c>
      <c r="G23" s="35">
        <v>0</v>
      </c>
      <c r="H23" s="35">
        <v>8.91665751921E-2</v>
      </c>
      <c r="I23" s="35">
        <v>9.5517432516099995E-2</v>
      </c>
      <c r="J23" s="35">
        <v>0</v>
      </c>
      <c r="K23" s="35">
        <v>0</v>
      </c>
      <c r="L23" s="35">
        <v>8.62286129E-5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9.1070019579099978E-2</v>
      </c>
      <c r="S23" s="35">
        <v>0</v>
      </c>
      <c r="T23" s="35">
        <v>0.45634257748379997</v>
      </c>
      <c r="U23" s="35">
        <v>0</v>
      </c>
      <c r="V23" s="35">
        <v>8.3598763677400004E-2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2.142259490369002</v>
      </c>
      <c r="AC23" s="35">
        <v>1.4943936550642998</v>
      </c>
      <c r="AD23" s="35">
        <v>0</v>
      </c>
      <c r="AE23" s="35">
        <v>0</v>
      </c>
      <c r="AF23" s="35">
        <v>2.7956691736111985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1.3766897276605956</v>
      </c>
      <c r="AM23" s="35">
        <v>0.24177528622570002</v>
      </c>
      <c r="AN23" s="35">
        <v>8.0774677419300001E-2</v>
      </c>
      <c r="AO23" s="35">
        <v>0</v>
      </c>
      <c r="AP23" s="35">
        <v>1.2820133463859997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1.7580862164396995</v>
      </c>
      <c r="AW23" s="35">
        <v>5.5966732939994985</v>
      </c>
      <c r="AX23" s="35">
        <v>1.5887079319032</v>
      </c>
      <c r="AY23" s="35">
        <v>0</v>
      </c>
      <c r="AZ23" s="35">
        <v>1.7636908218048004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0.2309510616409001</v>
      </c>
      <c r="BG23" s="35">
        <v>0.26701047799990002</v>
      </c>
      <c r="BH23" s="35">
        <v>0</v>
      </c>
      <c r="BI23" s="35">
        <v>0</v>
      </c>
      <c r="BJ23" s="35">
        <v>0.25850616612900001</v>
      </c>
      <c r="BK23" s="36">
        <f>SUM(C23:BJ23)</f>
        <v>22.391806666811195</v>
      </c>
      <c r="BL23" s="37"/>
      <c r="BN23" s="37"/>
    </row>
    <row r="24" spans="1:67">
      <c r="A24" s="16"/>
      <c r="B24" s="29" t="s">
        <v>115</v>
      </c>
      <c r="C24" s="35">
        <v>0</v>
      </c>
      <c r="D24" s="35">
        <v>0.57942940741929994</v>
      </c>
      <c r="E24" s="35">
        <v>0</v>
      </c>
      <c r="F24" s="35">
        <v>0</v>
      </c>
      <c r="G24" s="35">
        <v>0</v>
      </c>
      <c r="H24" s="35">
        <v>0.11324138348240004</v>
      </c>
      <c r="I24" s="35">
        <v>4.1383131258E-2</v>
      </c>
      <c r="J24" s="35">
        <v>0.75404151880639991</v>
      </c>
      <c r="K24" s="35">
        <v>0</v>
      </c>
      <c r="L24" s="35">
        <v>3.0435684329673007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0.18057674474029997</v>
      </c>
      <c r="S24" s="35">
        <v>7.0547593869999996E-3</v>
      </c>
      <c r="T24" s="35">
        <v>0</v>
      </c>
      <c r="U24" s="35">
        <v>0</v>
      </c>
      <c r="V24" s="35">
        <v>3.8189877451500001E-2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1.5458895897637004</v>
      </c>
      <c r="AC24" s="35">
        <v>1.0193337058706</v>
      </c>
      <c r="AD24" s="35">
        <v>0</v>
      </c>
      <c r="AE24" s="35">
        <v>0</v>
      </c>
      <c r="AF24" s="35">
        <v>3.7056719949326999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1.6909286355349997</v>
      </c>
      <c r="AM24" s="35">
        <v>5.6881718791287001</v>
      </c>
      <c r="AN24" s="35">
        <v>6.5559554269677003</v>
      </c>
      <c r="AO24" s="35">
        <v>0</v>
      </c>
      <c r="AP24" s="35">
        <v>2.0639064011909993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1.2753752283136999</v>
      </c>
      <c r="AW24" s="35">
        <v>10.513055071289498</v>
      </c>
      <c r="AX24" s="35">
        <v>0</v>
      </c>
      <c r="AY24" s="35">
        <v>0</v>
      </c>
      <c r="AZ24" s="35">
        <v>3.2825159292558994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0.34445937267410004</v>
      </c>
      <c r="BG24" s="35">
        <v>3.4691412774099997E-2</v>
      </c>
      <c r="BH24" s="35">
        <v>1.1583372184515999</v>
      </c>
      <c r="BI24" s="35">
        <v>0</v>
      </c>
      <c r="BJ24" s="35">
        <v>0.49108855303160004</v>
      </c>
      <c r="BK24" s="36">
        <f>SUM(C24:BJ24)</f>
        <v>44.126865674692098</v>
      </c>
      <c r="BL24" s="37"/>
      <c r="BM24" s="38"/>
      <c r="BN24" s="37"/>
    </row>
    <row r="25" spans="1:67">
      <c r="A25" s="16"/>
      <c r="B25" s="29" t="s">
        <v>104</v>
      </c>
      <c r="C25" s="35">
        <v>0</v>
      </c>
      <c r="D25" s="35">
        <v>6.0775666541290008</v>
      </c>
      <c r="E25" s="35">
        <v>0</v>
      </c>
      <c r="F25" s="35">
        <v>0</v>
      </c>
      <c r="G25" s="35">
        <v>0</v>
      </c>
      <c r="H25" s="35">
        <v>0.15818016015940006</v>
      </c>
      <c r="I25" s="35">
        <v>5.4760765161000003E-3</v>
      </c>
      <c r="J25" s="35">
        <v>2.5214961160643998</v>
      </c>
      <c r="K25" s="35">
        <v>0</v>
      </c>
      <c r="L25" s="35">
        <v>0.78912797554800007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0.17257239764410001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0.32902468183700007</v>
      </c>
      <c r="AC25" s="35">
        <v>3.31434387E-4</v>
      </c>
      <c r="AD25" s="35">
        <v>0</v>
      </c>
      <c r="AE25" s="35">
        <v>0</v>
      </c>
      <c r="AF25" s="35">
        <v>2.9230585996443987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0.18431277706340002</v>
      </c>
      <c r="AM25" s="35">
        <v>6.78170533869E-2</v>
      </c>
      <c r="AN25" s="35">
        <v>0.55221159841930001</v>
      </c>
      <c r="AO25" s="35">
        <v>0</v>
      </c>
      <c r="AP25" s="35">
        <v>0.29064614699960001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0.73050077006040004</v>
      </c>
      <c r="AW25" s="35">
        <v>6.5420355528062997</v>
      </c>
      <c r="AX25" s="35">
        <v>0</v>
      </c>
      <c r="AY25" s="35">
        <v>0</v>
      </c>
      <c r="AZ25" s="35">
        <v>2.1180504347085005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0.11595127487</v>
      </c>
      <c r="BG25" s="35">
        <v>0.34003792245160003</v>
      </c>
      <c r="BH25" s="35">
        <v>0</v>
      </c>
      <c r="BI25" s="35">
        <v>0</v>
      </c>
      <c r="BJ25" s="35">
        <v>0.5573864409032</v>
      </c>
      <c r="BK25" s="36">
        <f>SUM(C25:BJ25)</f>
        <v>24.475784067598603</v>
      </c>
      <c r="BM25" s="37"/>
      <c r="BO25" s="37"/>
    </row>
    <row r="26" spans="1:67">
      <c r="A26" s="16"/>
      <c r="B26" s="29" t="s">
        <v>105</v>
      </c>
      <c r="C26" s="35">
        <v>0</v>
      </c>
      <c r="D26" s="35">
        <v>0.75438607754819997</v>
      </c>
      <c r="E26" s="35">
        <v>0</v>
      </c>
      <c r="F26" s="35">
        <v>0</v>
      </c>
      <c r="G26" s="35">
        <v>0</v>
      </c>
      <c r="H26" s="35">
        <v>0.62716066850899932</v>
      </c>
      <c r="I26" s="35">
        <v>2.5529459386899999E-2</v>
      </c>
      <c r="J26" s="35">
        <v>0</v>
      </c>
      <c r="K26" s="35">
        <v>0</v>
      </c>
      <c r="L26" s="35">
        <v>8.4627857116419989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0.5302929419949004</v>
      </c>
      <c r="S26" s="35">
        <v>3.5653149515408109</v>
      </c>
      <c r="T26" s="35">
        <v>4.8376006838699998E-2</v>
      </c>
      <c r="U26" s="35">
        <v>0</v>
      </c>
      <c r="V26" s="35">
        <v>1.2683470109988997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1.3029413335751001</v>
      </c>
      <c r="AC26" s="35">
        <v>15.3585014910631</v>
      </c>
      <c r="AD26" s="35">
        <v>0.30744195780639999</v>
      </c>
      <c r="AE26" s="35">
        <v>0</v>
      </c>
      <c r="AF26" s="35">
        <v>30.731330390928612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1.5735432624433994</v>
      </c>
      <c r="AM26" s="35">
        <v>2.3570687732576001</v>
      </c>
      <c r="AN26" s="35">
        <v>2.4416824529997001</v>
      </c>
      <c r="AO26" s="35">
        <v>0</v>
      </c>
      <c r="AP26" s="35">
        <v>9.5042702033495026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2.103081247465203</v>
      </c>
      <c r="AW26" s="35">
        <v>12.089176859353097</v>
      </c>
      <c r="AX26" s="35">
        <v>0</v>
      </c>
      <c r="AY26" s="35">
        <v>0</v>
      </c>
      <c r="AZ26" s="35">
        <v>8.2981917420575027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0.63959872657380024</v>
      </c>
      <c r="BG26" s="35">
        <v>2.6809020228054998</v>
      </c>
      <c r="BH26" s="35">
        <v>3.6608314777418998</v>
      </c>
      <c r="BI26" s="35">
        <v>0</v>
      </c>
      <c r="BJ26" s="35">
        <v>4.9966053501270995</v>
      </c>
      <c r="BK26" s="36">
        <f>SUM(C26:BJ26)</f>
        <v>113.3273601200069</v>
      </c>
      <c r="BL26" s="37"/>
      <c r="BN26" s="37"/>
    </row>
    <row r="27" spans="1:67">
      <c r="A27" s="16"/>
      <c r="B27" s="21" t="s">
        <v>90</v>
      </c>
      <c r="C27" s="33">
        <f>SUM(C23:C26)</f>
        <v>0</v>
      </c>
      <c r="D27" s="33">
        <f t="shared" ref="D27:BJ27" si="7">SUM(D23:D26)</f>
        <v>8.1102058821932008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0.98774878734289939</v>
      </c>
      <c r="I27" s="33">
        <f t="shared" si="7"/>
        <v>0.16790609967709996</v>
      </c>
      <c r="J27" s="33">
        <f t="shared" si="7"/>
        <v>3.2755376348707999</v>
      </c>
      <c r="K27" s="33">
        <f t="shared" si="7"/>
        <v>0</v>
      </c>
      <c r="L27" s="33">
        <f t="shared" si="7"/>
        <v>12.2955683487702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0.97451210395840038</v>
      </c>
      <c r="S27" s="33">
        <f t="shared" si="7"/>
        <v>3.572369710927811</v>
      </c>
      <c r="T27" s="33">
        <f t="shared" si="7"/>
        <v>0.50471858432249994</v>
      </c>
      <c r="U27" s="33">
        <f t="shared" si="7"/>
        <v>0</v>
      </c>
      <c r="V27" s="33">
        <f t="shared" si="7"/>
        <v>1.3901356521277997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5.3201150955448018</v>
      </c>
      <c r="AC27" s="33">
        <f t="shared" si="7"/>
        <v>17.872560286384999</v>
      </c>
      <c r="AD27" s="33">
        <f t="shared" si="7"/>
        <v>0.30744195780639999</v>
      </c>
      <c r="AE27" s="33">
        <f t="shared" si="7"/>
        <v>0</v>
      </c>
      <c r="AF27" s="33">
        <f t="shared" si="7"/>
        <v>40.155730159116914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4.8254744027023948</v>
      </c>
      <c r="AM27" s="33">
        <f t="shared" si="7"/>
        <v>8.3548329919989008</v>
      </c>
      <c r="AN27" s="33">
        <f t="shared" si="7"/>
        <v>9.6306241558060002</v>
      </c>
      <c r="AO27" s="33">
        <f t="shared" si="7"/>
        <v>0</v>
      </c>
      <c r="AP27" s="33">
        <f t="shared" si="7"/>
        <v>13.140836097926101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5.8670434622790024</v>
      </c>
      <c r="AW27" s="33">
        <f t="shared" si="7"/>
        <v>34.740940777448394</v>
      </c>
      <c r="AX27" s="33">
        <f t="shared" si="7"/>
        <v>1.5887079319032</v>
      </c>
      <c r="AY27" s="33">
        <f t="shared" si="7"/>
        <v>0</v>
      </c>
      <c r="AZ27" s="33">
        <f t="shared" si="7"/>
        <v>15.462448927826703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1.3309604357588003</v>
      </c>
      <c r="BG27" s="33">
        <f t="shared" si="7"/>
        <v>3.3226418360310999</v>
      </c>
      <c r="BH27" s="33">
        <f t="shared" si="7"/>
        <v>4.8191686961934996</v>
      </c>
      <c r="BI27" s="33">
        <f t="shared" si="7"/>
        <v>0</v>
      </c>
      <c r="BJ27" s="33">
        <f t="shared" si="7"/>
        <v>6.3035865101908994</v>
      </c>
      <c r="BK27" s="33">
        <f>SUM(BK23:BK26)</f>
        <v>204.32181652910879</v>
      </c>
    </row>
    <row r="28" spans="1:67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99.346369074192509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5.2213685226381017</v>
      </c>
      <c r="I28" s="33">
        <f t="shared" si="8"/>
        <v>128.28849934173908</v>
      </c>
      <c r="J28" s="33">
        <f t="shared" si="8"/>
        <v>132.85115848386988</v>
      </c>
      <c r="K28" s="33">
        <f t="shared" si="8"/>
        <v>0</v>
      </c>
      <c r="L28" s="33">
        <f t="shared" si="8"/>
        <v>88.608827111921229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3.3785970911565015</v>
      </c>
      <c r="S28" s="33">
        <f t="shared" si="8"/>
        <v>316.1953083964238</v>
      </c>
      <c r="T28" s="33">
        <f t="shared" si="8"/>
        <v>134.93888829790188</v>
      </c>
      <c r="U28" s="33">
        <f t="shared" si="8"/>
        <v>0</v>
      </c>
      <c r="V28" s="33">
        <f t="shared" si="8"/>
        <v>9.0871995106063981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9.6738359197480026</v>
      </c>
      <c r="AC28" s="33">
        <f t="shared" si="8"/>
        <v>56.382655575477216</v>
      </c>
      <c r="AD28" s="33">
        <f t="shared" si="8"/>
        <v>10.0123322497092</v>
      </c>
      <c r="AE28" s="33">
        <f t="shared" si="8"/>
        <v>0</v>
      </c>
      <c r="AF28" s="33">
        <f t="shared" si="8"/>
        <v>108.39788144290389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9.0589610633830979</v>
      </c>
      <c r="AM28" s="33">
        <f t="shared" si="9"/>
        <v>51.970741778642022</v>
      </c>
      <c r="AN28" s="33">
        <f t="shared" si="9"/>
        <v>120.0357549825779</v>
      </c>
      <c r="AO28" s="33">
        <f t="shared" si="9"/>
        <v>0</v>
      </c>
      <c r="AP28" s="33">
        <f t="shared" si="9"/>
        <v>47.679812254393994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11.636108112474009</v>
      </c>
      <c r="AW28" s="33">
        <f t="shared" si="9"/>
        <v>77.567069416962198</v>
      </c>
      <c r="AX28" s="33">
        <f t="shared" si="9"/>
        <v>18.019873050644801</v>
      </c>
      <c r="AY28" s="33">
        <f t="shared" si="9"/>
        <v>0</v>
      </c>
      <c r="AZ28" s="33">
        <f t="shared" si="9"/>
        <v>51.379487267688816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2.6443989145848006</v>
      </c>
      <c r="BG28" s="33">
        <f t="shared" si="9"/>
        <v>3.9871994518048997</v>
      </c>
      <c r="BH28" s="33">
        <f t="shared" si="9"/>
        <v>26.636676184773801</v>
      </c>
      <c r="BI28" s="33">
        <f t="shared" si="9"/>
        <v>0</v>
      </c>
      <c r="BJ28" s="33">
        <f t="shared" si="9"/>
        <v>8.3824924915758992</v>
      </c>
      <c r="BK28" s="33">
        <f t="shared" si="9"/>
        <v>1531.3814959877941</v>
      </c>
    </row>
    <row r="29" spans="1:67" ht="3.75" customHeight="1">
      <c r="A29" s="16"/>
      <c r="B29" s="23"/>
      <c r="C29" s="68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9"/>
    </row>
    <row r="30" spans="1:67">
      <c r="A30" s="16" t="s">
        <v>1</v>
      </c>
      <c r="B30" s="19" t="s">
        <v>7</v>
      </c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9"/>
    </row>
    <row r="31" spans="1:67" s="4" customFormat="1">
      <c r="A31" s="16" t="s">
        <v>76</v>
      </c>
      <c r="B31" s="20" t="s">
        <v>2</v>
      </c>
      <c r="C31" s="70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2"/>
    </row>
    <row r="32" spans="1:67" s="43" customFormat="1">
      <c r="A32" s="40"/>
      <c r="B32" s="41" t="s">
        <v>106</v>
      </c>
      <c r="C32" s="35">
        <v>0</v>
      </c>
      <c r="D32" s="35">
        <v>0.62533947083870001</v>
      </c>
      <c r="E32" s="35">
        <v>0</v>
      </c>
      <c r="F32" s="35">
        <v>0</v>
      </c>
      <c r="G32" s="35">
        <v>0</v>
      </c>
      <c r="H32" s="35">
        <v>12.322729806273911</v>
      </c>
      <c r="I32" s="35">
        <v>0.40176524919100015</v>
      </c>
      <c r="J32" s="35">
        <v>0</v>
      </c>
      <c r="K32" s="35">
        <v>0</v>
      </c>
      <c r="L32" s="35">
        <v>1.6939466708032003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8.7082871056737403</v>
      </c>
      <c r="S32" s="35">
        <v>0.43959748264329995</v>
      </c>
      <c r="T32" s="35">
        <v>0</v>
      </c>
      <c r="U32" s="35">
        <v>0</v>
      </c>
      <c r="V32" s="35">
        <v>0.54646537157889974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60.928198916835399</v>
      </c>
      <c r="AC32" s="35">
        <v>2.3611762047343983</v>
      </c>
      <c r="AD32" s="35">
        <v>0</v>
      </c>
      <c r="AE32" s="35">
        <v>0</v>
      </c>
      <c r="AF32" s="35">
        <v>15.472538138626101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55.896923807175924</v>
      </c>
      <c r="AM32" s="35">
        <v>1.7951654184139998</v>
      </c>
      <c r="AN32" s="35">
        <v>0</v>
      </c>
      <c r="AO32" s="35">
        <v>0</v>
      </c>
      <c r="AP32" s="35">
        <v>8.7094526507599035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179.07207978350473</v>
      </c>
      <c r="AW32" s="35">
        <v>14.171443740106554</v>
      </c>
      <c r="AX32" s="35">
        <v>0</v>
      </c>
      <c r="AY32" s="35">
        <v>0</v>
      </c>
      <c r="AZ32" s="35">
        <v>35.989421609777473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37.517420421077993</v>
      </c>
      <c r="BG32" s="35">
        <v>1.9819164317345999</v>
      </c>
      <c r="BH32" s="35">
        <v>0</v>
      </c>
      <c r="BI32" s="35">
        <v>0</v>
      </c>
      <c r="BJ32" s="35">
        <v>3.3099179478342999</v>
      </c>
      <c r="BK32" s="42">
        <f>SUM(C32:BJ32)</f>
        <v>441.94378622758416</v>
      </c>
    </row>
    <row r="33" spans="1:67" s="4" customFormat="1">
      <c r="A33" s="16"/>
      <c r="B33" s="21" t="s">
        <v>85</v>
      </c>
      <c r="C33" s="33">
        <f>SUM(C32)</f>
        <v>0</v>
      </c>
      <c r="D33" s="33">
        <f t="shared" ref="D33:BJ33" si="10">SUM(D32)</f>
        <v>0.62533947083870001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12.322729806273911</v>
      </c>
      <c r="I33" s="33">
        <f t="shared" si="10"/>
        <v>0.40176524919100015</v>
      </c>
      <c r="J33" s="33">
        <f t="shared" si="10"/>
        <v>0</v>
      </c>
      <c r="K33" s="33">
        <f t="shared" si="10"/>
        <v>0</v>
      </c>
      <c r="L33" s="33">
        <f t="shared" si="10"/>
        <v>1.6939466708032003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8.7082871056737403</v>
      </c>
      <c r="S33" s="33">
        <f t="shared" si="10"/>
        <v>0.43959748264329995</v>
      </c>
      <c r="T33" s="33">
        <f t="shared" si="10"/>
        <v>0</v>
      </c>
      <c r="U33" s="33">
        <f t="shared" si="10"/>
        <v>0</v>
      </c>
      <c r="V33" s="33">
        <f t="shared" si="10"/>
        <v>0.54646537157889974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60.928198916835399</v>
      </c>
      <c r="AC33" s="33">
        <f t="shared" si="10"/>
        <v>2.3611762047343983</v>
      </c>
      <c r="AD33" s="33">
        <f t="shared" si="10"/>
        <v>0</v>
      </c>
      <c r="AE33" s="33">
        <f t="shared" si="10"/>
        <v>0</v>
      </c>
      <c r="AF33" s="33">
        <f t="shared" si="10"/>
        <v>15.472538138626101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55.896923807175924</v>
      </c>
      <c r="AM33" s="33">
        <f t="shared" si="10"/>
        <v>1.7951654184139998</v>
      </c>
      <c r="AN33" s="33">
        <f t="shared" si="10"/>
        <v>0</v>
      </c>
      <c r="AO33" s="33">
        <f t="shared" si="10"/>
        <v>0</v>
      </c>
      <c r="AP33" s="33">
        <f t="shared" si="10"/>
        <v>8.7094526507599035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179.07207978350473</v>
      </c>
      <c r="AW33" s="33">
        <f t="shared" si="10"/>
        <v>14.171443740106554</v>
      </c>
      <c r="AX33" s="33">
        <f t="shared" si="10"/>
        <v>0</v>
      </c>
      <c r="AY33" s="33">
        <f t="shared" si="10"/>
        <v>0</v>
      </c>
      <c r="AZ33" s="33">
        <f t="shared" si="10"/>
        <v>35.989421609777473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37.517420421077993</v>
      </c>
      <c r="BG33" s="33">
        <f t="shared" si="10"/>
        <v>1.9819164317345999</v>
      </c>
      <c r="BH33" s="33">
        <f t="shared" si="10"/>
        <v>0</v>
      </c>
      <c r="BI33" s="33">
        <f t="shared" si="10"/>
        <v>0</v>
      </c>
      <c r="BJ33" s="33">
        <f t="shared" si="10"/>
        <v>3.3099179478342999</v>
      </c>
      <c r="BK33" s="33">
        <f>SUM(BK32)</f>
        <v>441.94378622758416</v>
      </c>
    </row>
    <row r="34" spans="1:67">
      <c r="A34" s="16" t="s">
        <v>77</v>
      </c>
      <c r="B34" s="20" t="s">
        <v>15</v>
      </c>
      <c r="C34" s="68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9"/>
    </row>
    <row r="35" spans="1:67">
      <c r="A35" s="16"/>
      <c r="B35" s="29" t="s">
        <v>107</v>
      </c>
      <c r="C35" s="35">
        <v>0</v>
      </c>
      <c r="D35" s="35">
        <v>0.61058015667740007</v>
      </c>
      <c r="E35" s="35">
        <v>0</v>
      </c>
      <c r="F35" s="35">
        <v>0</v>
      </c>
      <c r="G35" s="35">
        <v>0</v>
      </c>
      <c r="H35" s="35">
        <v>4.1067128246102023</v>
      </c>
      <c r="I35" s="35">
        <v>0.94523883677379994</v>
      </c>
      <c r="J35" s="35">
        <v>0</v>
      </c>
      <c r="K35" s="35">
        <v>0</v>
      </c>
      <c r="L35" s="35">
        <v>2.7061101390298998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1.7166448966532981</v>
      </c>
      <c r="S35" s="35">
        <v>2.9333369387000003E-2</v>
      </c>
      <c r="T35" s="35">
        <v>0</v>
      </c>
      <c r="U35" s="35">
        <v>0</v>
      </c>
      <c r="V35" s="35">
        <v>0.62136415354689978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29.830079220710498</v>
      </c>
      <c r="AC35" s="35">
        <v>1.3561523600949998</v>
      </c>
      <c r="AD35" s="35">
        <v>2.0645310571935003</v>
      </c>
      <c r="AE35" s="35">
        <v>0</v>
      </c>
      <c r="AF35" s="35">
        <v>14.354774046174807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28.592659048067382</v>
      </c>
      <c r="AM35" s="35">
        <v>0.43345852174099991</v>
      </c>
      <c r="AN35" s="35">
        <v>7.7296929903200001E-2</v>
      </c>
      <c r="AO35" s="35">
        <v>0</v>
      </c>
      <c r="AP35" s="35">
        <v>5.1275531035390989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79.727490973628022</v>
      </c>
      <c r="AW35" s="35">
        <v>9.6350417068650014</v>
      </c>
      <c r="AX35" s="35">
        <v>0</v>
      </c>
      <c r="AY35" s="35">
        <v>0</v>
      </c>
      <c r="AZ35" s="35">
        <v>45.51812672477773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15.577418525230064</v>
      </c>
      <c r="BG35" s="35">
        <v>1.8688668435152997</v>
      </c>
      <c r="BH35" s="35">
        <v>0</v>
      </c>
      <c r="BI35" s="35">
        <v>0</v>
      </c>
      <c r="BJ35" s="35">
        <v>3.4270389393512999</v>
      </c>
      <c r="BK35" s="36">
        <f>SUM(C35:BJ35)</f>
        <v>248.3264723774704</v>
      </c>
      <c r="BM35" s="37"/>
      <c r="BO35" s="37"/>
    </row>
    <row r="36" spans="1:67">
      <c r="A36" s="16"/>
      <c r="B36" s="29" t="s">
        <v>126</v>
      </c>
      <c r="C36" s="35">
        <v>0</v>
      </c>
      <c r="D36" s="35">
        <v>0.47792107587090005</v>
      </c>
      <c r="E36" s="35">
        <v>0</v>
      </c>
      <c r="F36" s="35">
        <v>0</v>
      </c>
      <c r="G36" s="35">
        <v>0</v>
      </c>
      <c r="H36" s="35">
        <v>0.29133658825280034</v>
      </c>
      <c r="I36" s="35">
        <v>0</v>
      </c>
      <c r="J36" s="35">
        <v>0</v>
      </c>
      <c r="K36" s="35">
        <v>0</v>
      </c>
      <c r="L36" s="35">
        <v>0.41319974996710018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0.22741182412490019</v>
      </c>
      <c r="S36" s="35">
        <v>2.9932603483800002E-2</v>
      </c>
      <c r="T36" s="35">
        <v>0</v>
      </c>
      <c r="U36" s="35">
        <v>0</v>
      </c>
      <c r="V36" s="35">
        <v>0.22647335577379998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15.902634972302183</v>
      </c>
      <c r="AC36" s="35">
        <v>2.4403243110296988</v>
      </c>
      <c r="AD36" s="35">
        <v>0</v>
      </c>
      <c r="AE36" s="35">
        <v>0</v>
      </c>
      <c r="AF36" s="35">
        <v>19.525423243239967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16.99468349697279</v>
      </c>
      <c r="AM36" s="35">
        <v>1.2368516166763004</v>
      </c>
      <c r="AN36" s="35">
        <v>0</v>
      </c>
      <c r="AO36" s="35">
        <v>0</v>
      </c>
      <c r="AP36" s="35">
        <v>11.272244494020667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1.2913824377572052</v>
      </c>
      <c r="AW36" s="35">
        <v>0.53772318748370007</v>
      </c>
      <c r="AX36" s="35">
        <v>0</v>
      </c>
      <c r="AY36" s="35">
        <v>0</v>
      </c>
      <c r="AZ36" s="35">
        <v>1.1986846681923999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0.60393890192600219</v>
      </c>
      <c r="BG36" s="35">
        <v>3.6244348516000002E-2</v>
      </c>
      <c r="BH36" s="35">
        <v>0</v>
      </c>
      <c r="BI36" s="35">
        <v>0</v>
      </c>
      <c r="BJ36" s="35">
        <v>0.56763377170889995</v>
      </c>
      <c r="BK36" s="36">
        <f>SUM(C36:BJ36)</f>
        <v>73.274044647299121</v>
      </c>
      <c r="BM36" s="37"/>
      <c r="BO36" s="37"/>
    </row>
    <row r="37" spans="1:67">
      <c r="A37" s="16"/>
      <c r="B37" s="29" t="s">
        <v>117</v>
      </c>
      <c r="C37" s="35">
        <v>0</v>
      </c>
      <c r="D37" s="35">
        <v>0.43482324183870003</v>
      </c>
      <c r="E37" s="35">
        <v>0</v>
      </c>
      <c r="F37" s="35">
        <v>0</v>
      </c>
      <c r="G37" s="35">
        <v>0</v>
      </c>
      <c r="H37" s="35">
        <v>1.521770425009894</v>
      </c>
      <c r="I37" s="35">
        <v>6.9641290320999992E-3</v>
      </c>
      <c r="J37" s="35">
        <v>0</v>
      </c>
      <c r="K37" s="35">
        <v>0</v>
      </c>
      <c r="L37" s="35">
        <v>0.58170162835389982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1.3478004550412968</v>
      </c>
      <c r="S37" s="35">
        <v>1.0485674883546001</v>
      </c>
      <c r="T37" s="35">
        <v>0</v>
      </c>
      <c r="U37" s="35">
        <v>0</v>
      </c>
      <c r="V37" s="35">
        <v>0.24767665135429995</v>
      </c>
      <c r="W37" s="35">
        <v>0</v>
      </c>
      <c r="X37" s="35">
        <v>6.4516129000000008E-6</v>
      </c>
      <c r="Y37" s="35">
        <v>0</v>
      </c>
      <c r="Z37" s="35">
        <v>0</v>
      </c>
      <c r="AA37" s="35">
        <v>0</v>
      </c>
      <c r="AB37" s="35">
        <v>26.535786488597935</v>
      </c>
      <c r="AC37" s="35">
        <v>3.693190116576901</v>
      </c>
      <c r="AD37" s="35">
        <v>0</v>
      </c>
      <c r="AE37" s="35">
        <v>0</v>
      </c>
      <c r="AF37" s="35">
        <v>27.719164036802329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33.786778869043289</v>
      </c>
      <c r="AM37" s="35">
        <v>3.1238535948680015</v>
      </c>
      <c r="AN37" s="35">
        <v>8.30225806451E-2</v>
      </c>
      <c r="AO37" s="35">
        <v>0</v>
      </c>
      <c r="AP37" s="35">
        <v>19.353485018872185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6.7870166387318518</v>
      </c>
      <c r="AW37" s="35">
        <v>0.36437072361160011</v>
      </c>
      <c r="AX37" s="35">
        <v>0</v>
      </c>
      <c r="AY37" s="35">
        <v>0</v>
      </c>
      <c r="AZ37" s="35">
        <v>5.0799766678662053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3.4533916296590963</v>
      </c>
      <c r="BG37" s="35">
        <v>0.42590588532250001</v>
      </c>
      <c r="BH37" s="35">
        <v>0</v>
      </c>
      <c r="BI37" s="35">
        <v>0</v>
      </c>
      <c r="BJ37" s="35">
        <v>1.8007441046434003</v>
      </c>
      <c r="BK37" s="36">
        <f>SUM(C37:BJ37)</f>
        <v>137.3959968258381</v>
      </c>
      <c r="BM37" s="37"/>
      <c r="BO37" s="37"/>
    </row>
    <row r="38" spans="1:67">
      <c r="A38" s="16"/>
      <c r="B38" s="29" t="s">
        <v>124</v>
      </c>
      <c r="C38" s="35">
        <v>0</v>
      </c>
      <c r="D38" s="35">
        <v>0.38038439254829998</v>
      </c>
      <c r="E38" s="35">
        <v>0</v>
      </c>
      <c r="F38" s="35">
        <v>0</v>
      </c>
      <c r="G38" s="35">
        <v>0</v>
      </c>
      <c r="H38" s="35">
        <v>1.1604554967851954</v>
      </c>
      <c r="I38" s="35">
        <v>3.8114516129000003E-3</v>
      </c>
      <c r="J38" s="35">
        <v>0</v>
      </c>
      <c r="K38" s="35">
        <v>0</v>
      </c>
      <c r="L38" s="35">
        <v>1.9291476459345993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0.66267303327129967</v>
      </c>
      <c r="S38" s="35">
        <v>0</v>
      </c>
      <c r="T38" s="35">
        <v>0</v>
      </c>
      <c r="U38" s="35">
        <v>0</v>
      </c>
      <c r="V38" s="35">
        <v>0.16615690099969999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15.83809605983882</v>
      </c>
      <c r="AC38" s="35">
        <v>2.8506668858055981</v>
      </c>
      <c r="AD38" s="35">
        <v>0</v>
      </c>
      <c r="AE38" s="35">
        <v>0</v>
      </c>
      <c r="AF38" s="35">
        <v>17.890442246896537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16.361989325186126</v>
      </c>
      <c r="AM38" s="35">
        <v>1.6436065279674004</v>
      </c>
      <c r="AN38" s="35">
        <v>0</v>
      </c>
      <c r="AO38" s="35">
        <v>0</v>
      </c>
      <c r="AP38" s="35">
        <v>8.836474128543216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4.0136068656605914</v>
      </c>
      <c r="AW38" s="35">
        <v>0.23462166428970002</v>
      </c>
      <c r="AX38" s="35">
        <v>0</v>
      </c>
      <c r="AY38" s="35">
        <v>0</v>
      </c>
      <c r="AZ38" s="35">
        <v>3.2934600840302974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2.5505855509820763</v>
      </c>
      <c r="BG38" s="35">
        <v>0.57162343319340003</v>
      </c>
      <c r="BH38" s="35">
        <v>0</v>
      </c>
      <c r="BI38" s="35">
        <v>0</v>
      </c>
      <c r="BJ38" s="35">
        <v>1.0964001672895003</v>
      </c>
      <c r="BK38" s="36">
        <f t="shared" ref="BK38:BK41" si="11">SUM(C38:BJ38)</f>
        <v>79.484201860835256</v>
      </c>
      <c r="BM38" s="37"/>
      <c r="BO38" s="37"/>
    </row>
    <row r="39" spans="1:67">
      <c r="A39" s="16"/>
      <c r="B39" s="29" t="s">
        <v>127</v>
      </c>
      <c r="C39" s="35">
        <v>0</v>
      </c>
      <c r="D39" s="35">
        <v>0.46343935890319998</v>
      </c>
      <c r="E39" s="35">
        <v>0</v>
      </c>
      <c r="F39" s="35">
        <v>0</v>
      </c>
      <c r="G39" s="35">
        <v>0</v>
      </c>
      <c r="H39" s="35">
        <v>0.7649352658801003</v>
      </c>
      <c r="I39" s="35">
        <v>6.4559677418999997E-3</v>
      </c>
      <c r="J39" s="35">
        <v>0</v>
      </c>
      <c r="K39" s="35">
        <v>0</v>
      </c>
      <c r="L39" s="35">
        <v>0.69872004758009998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0.60426079404209954</v>
      </c>
      <c r="S39" s="35">
        <v>6.4846057096599991E-2</v>
      </c>
      <c r="T39" s="35">
        <v>0</v>
      </c>
      <c r="U39" s="35">
        <v>0</v>
      </c>
      <c r="V39" s="35">
        <v>0.1170148410642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6.5339903233101548</v>
      </c>
      <c r="AC39" s="35">
        <v>1.1796758064512001</v>
      </c>
      <c r="AD39" s="35">
        <v>0</v>
      </c>
      <c r="AE39" s="35">
        <v>0</v>
      </c>
      <c r="AF39" s="35">
        <v>8.3516345462850996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7.2077912816447691</v>
      </c>
      <c r="AM39" s="35">
        <v>0.63695415728990001</v>
      </c>
      <c r="AN39" s="35">
        <v>0</v>
      </c>
      <c r="AO39" s="35">
        <v>0</v>
      </c>
      <c r="AP39" s="35">
        <v>4.0702779840927015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1.8799626803019991</v>
      </c>
      <c r="AW39" s="35">
        <v>4.1548462806100001E-2</v>
      </c>
      <c r="AX39" s="35">
        <v>0</v>
      </c>
      <c r="AY39" s="35">
        <v>0</v>
      </c>
      <c r="AZ39" s="35">
        <v>1.7944696844179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0.85850871227789793</v>
      </c>
      <c r="BG39" s="35">
        <v>2.0771485515999999E-2</v>
      </c>
      <c r="BH39" s="35">
        <v>0</v>
      </c>
      <c r="BI39" s="35">
        <v>0</v>
      </c>
      <c r="BJ39" s="35">
        <v>0.25422786045130003</v>
      </c>
      <c r="BK39" s="36">
        <f t="shared" si="11"/>
        <v>35.54948531715322</v>
      </c>
      <c r="BM39" s="37"/>
      <c r="BO39" s="37"/>
    </row>
    <row r="40" spans="1:67">
      <c r="A40" s="16"/>
      <c r="B40" s="29" t="s">
        <v>108</v>
      </c>
      <c r="C40" s="35">
        <v>0</v>
      </c>
      <c r="D40" s="35">
        <v>0.59855394787089999</v>
      </c>
      <c r="E40" s="35">
        <v>0</v>
      </c>
      <c r="F40" s="35">
        <v>0</v>
      </c>
      <c r="G40" s="35">
        <v>0</v>
      </c>
      <c r="H40" s="35">
        <v>5.053414813853097</v>
      </c>
      <c r="I40" s="35">
        <v>2.7710631722247001</v>
      </c>
      <c r="J40" s="35">
        <v>0</v>
      </c>
      <c r="K40" s="35">
        <v>0</v>
      </c>
      <c r="L40" s="35">
        <v>1.8810194417073998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3.1356999922167006</v>
      </c>
      <c r="S40" s="35">
        <v>3.0100361960966002</v>
      </c>
      <c r="T40" s="35">
        <v>0</v>
      </c>
      <c r="U40" s="35">
        <v>0</v>
      </c>
      <c r="V40" s="35">
        <v>1.0379112399658996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61.139916454119195</v>
      </c>
      <c r="AC40" s="35">
        <v>6.1098704000292967</v>
      </c>
      <c r="AD40" s="35">
        <v>3.4463792936774</v>
      </c>
      <c r="AE40" s="35">
        <v>0</v>
      </c>
      <c r="AF40" s="35">
        <v>28.561608293132661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62.545840115376485</v>
      </c>
      <c r="AM40" s="35">
        <v>1.7010976906435999</v>
      </c>
      <c r="AN40" s="35">
        <v>0</v>
      </c>
      <c r="AO40" s="35">
        <v>0</v>
      </c>
      <c r="AP40" s="35">
        <v>13.129090508949583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62.975375582470285</v>
      </c>
      <c r="AW40" s="35">
        <v>4.7585723128984032</v>
      </c>
      <c r="AX40" s="35">
        <v>0</v>
      </c>
      <c r="AY40" s="35">
        <v>0</v>
      </c>
      <c r="AZ40" s="35">
        <v>28.531717880139727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15.435640773873484</v>
      </c>
      <c r="BG40" s="35">
        <v>0.5664395408699</v>
      </c>
      <c r="BH40" s="35">
        <v>0</v>
      </c>
      <c r="BI40" s="35">
        <v>0</v>
      </c>
      <c r="BJ40" s="35">
        <v>2.8470605129644002</v>
      </c>
      <c r="BK40" s="36">
        <f t="shared" ref="BK40" si="12">SUM(C40:BJ40)</f>
        <v>309.23630816307974</v>
      </c>
      <c r="BM40" s="37"/>
      <c r="BO40" s="37"/>
    </row>
    <row r="41" spans="1:67">
      <c r="A41" s="16"/>
      <c r="B41" s="29" t="s">
        <v>125</v>
      </c>
      <c r="C41" s="35">
        <v>0</v>
      </c>
      <c r="D41" s="35">
        <v>0.42593844599999997</v>
      </c>
      <c r="E41" s="35">
        <v>0</v>
      </c>
      <c r="F41" s="35">
        <v>0</v>
      </c>
      <c r="G41" s="35">
        <v>0</v>
      </c>
      <c r="H41" s="35">
        <v>0.44727057899149941</v>
      </c>
      <c r="I41" s="35">
        <v>3.4143225806400002E-2</v>
      </c>
      <c r="J41" s="35">
        <v>0</v>
      </c>
      <c r="K41" s="35">
        <v>0</v>
      </c>
      <c r="L41" s="35">
        <v>0.55229119222510004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0.40286168557329977</v>
      </c>
      <c r="S41" s="35">
        <v>0</v>
      </c>
      <c r="T41" s="35">
        <v>0</v>
      </c>
      <c r="U41" s="35">
        <v>0</v>
      </c>
      <c r="V41" s="35">
        <v>0.30439180374139996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17.143782676324609</v>
      </c>
      <c r="AC41" s="35">
        <v>3.3219955180303002</v>
      </c>
      <c r="AD41" s="35">
        <v>0</v>
      </c>
      <c r="AE41" s="35">
        <v>0</v>
      </c>
      <c r="AF41" s="35">
        <v>21.710143086843456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21.08473727604926</v>
      </c>
      <c r="AM41" s="35">
        <v>3.2063365512563995</v>
      </c>
      <c r="AN41" s="35">
        <v>0</v>
      </c>
      <c r="AO41" s="35">
        <v>0</v>
      </c>
      <c r="AP41" s="35">
        <v>14.919117158880251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2.701850047203787</v>
      </c>
      <c r="AW41" s="35">
        <v>0.41724887187080001</v>
      </c>
      <c r="AX41" s="35">
        <v>0</v>
      </c>
      <c r="AY41" s="35">
        <v>0</v>
      </c>
      <c r="AZ41" s="35">
        <v>1.0361288096759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1.185572422117203</v>
      </c>
      <c r="BG41" s="35">
        <v>0.42002158064509998</v>
      </c>
      <c r="BH41" s="35">
        <v>4.1545161290299996E-2</v>
      </c>
      <c r="BI41" s="35">
        <v>0</v>
      </c>
      <c r="BJ41" s="35">
        <v>0.37692864138619991</v>
      </c>
      <c r="BK41" s="36">
        <f t="shared" si="11"/>
        <v>89.732304733911278</v>
      </c>
      <c r="BM41" s="37"/>
      <c r="BO41" s="37"/>
    </row>
    <row r="42" spans="1:67">
      <c r="A42" s="16"/>
      <c r="B42" s="29" t="s">
        <v>128</v>
      </c>
      <c r="C42" s="35">
        <v>0</v>
      </c>
      <c r="D42" s="35">
        <v>0.44240089887090001</v>
      </c>
      <c r="E42" s="35">
        <v>0</v>
      </c>
      <c r="F42" s="35">
        <v>0</v>
      </c>
      <c r="G42" s="35">
        <v>0</v>
      </c>
      <c r="H42" s="35">
        <v>2.1518707286103047</v>
      </c>
      <c r="I42" s="35">
        <v>4.1155548999700003E-2</v>
      </c>
      <c r="J42" s="35">
        <v>0</v>
      </c>
      <c r="K42" s="35">
        <v>0</v>
      </c>
      <c r="L42" s="35">
        <v>0.8131314499018002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1.5493373337419005</v>
      </c>
      <c r="S42" s="35">
        <v>3.3233885257899998E-2</v>
      </c>
      <c r="T42" s="35">
        <v>0</v>
      </c>
      <c r="U42" s="35">
        <v>0</v>
      </c>
      <c r="V42" s="35">
        <v>0.32742725751550006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35.850160873487106</v>
      </c>
      <c r="AC42" s="35">
        <v>3.865386189867599</v>
      </c>
      <c r="AD42" s="35">
        <v>0</v>
      </c>
      <c r="AE42" s="35">
        <v>0</v>
      </c>
      <c r="AF42" s="35">
        <v>27.595033978450839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40.415683377653018</v>
      </c>
      <c r="AM42" s="35">
        <v>1.4460568150299997</v>
      </c>
      <c r="AN42" s="35">
        <v>0</v>
      </c>
      <c r="AO42" s="35">
        <v>0</v>
      </c>
      <c r="AP42" s="35">
        <v>13.107318522267837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8.045388623201351</v>
      </c>
      <c r="AW42" s="35">
        <v>1.9156805569016999</v>
      </c>
      <c r="AX42" s="35">
        <v>0</v>
      </c>
      <c r="AY42" s="35">
        <v>0</v>
      </c>
      <c r="AZ42" s="35">
        <v>4.0284287189306998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3.7669861129098088</v>
      </c>
      <c r="BG42" s="35">
        <v>0.12820520009620001</v>
      </c>
      <c r="BH42" s="35">
        <v>0</v>
      </c>
      <c r="BI42" s="35">
        <v>0</v>
      </c>
      <c r="BJ42" s="35">
        <v>1.4396799549010004</v>
      </c>
      <c r="BK42" s="36">
        <f>SUM(C42:BJ42)</f>
        <v>146.9625660265952</v>
      </c>
      <c r="BM42" s="37"/>
      <c r="BO42" s="37"/>
    </row>
    <row r="43" spans="1:67">
      <c r="A43" s="16"/>
      <c r="B43" s="29" t="s">
        <v>109</v>
      </c>
      <c r="C43" s="35">
        <v>0</v>
      </c>
      <c r="D43" s="35">
        <v>2.4567602965483002</v>
      </c>
      <c r="E43" s="35">
        <v>0</v>
      </c>
      <c r="F43" s="35">
        <v>0</v>
      </c>
      <c r="G43" s="35">
        <v>0</v>
      </c>
      <c r="H43" s="35">
        <v>3.3973643382266951</v>
      </c>
      <c r="I43" s="35">
        <v>47.283821676612398</v>
      </c>
      <c r="J43" s="35">
        <v>0</v>
      </c>
      <c r="K43" s="35">
        <v>0</v>
      </c>
      <c r="L43" s="35">
        <v>1.4045271924820995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2.2605121575763967</v>
      </c>
      <c r="S43" s="35">
        <v>5.3034169053542985</v>
      </c>
      <c r="T43" s="35">
        <v>0</v>
      </c>
      <c r="U43" s="35">
        <v>0</v>
      </c>
      <c r="V43" s="35">
        <v>0.2916234500639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15.169909594727994</v>
      </c>
      <c r="AC43" s="35">
        <v>1.9359691977393003</v>
      </c>
      <c r="AD43" s="35">
        <v>0.40129436309670002</v>
      </c>
      <c r="AE43" s="35">
        <v>0</v>
      </c>
      <c r="AF43" s="35">
        <v>5.1343717113514957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13.107170589395222</v>
      </c>
      <c r="AM43" s="35">
        <v>1.6967788678045994</v>
      </c>
      <c r="AN43" s="35">
        <v>0.36356918232250002</v>
      </c>
      <c r="AO43" s="35">
        <v>0</v>
      </c>
      <c r="AP43" s="35">
        <v>1.9295173623201995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16.136005177941211</v>
      </c>
      <c r="AW43" s="35">
        <v>46.84273445257903</v>
      </c>
      <c r="AX43" s="35">
        <v>0</v>
      </c>
      <c r="AY43" s="35">
        <v>0</v>
      </c>
      <c r="AZ43" s="35">
        <v>4.5804310370286014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5.1899569137877855</v>
      </c>
      <c r="BG43" s="35">
        <v>7.6258485516000007E-2</v>
      </c>
      <c r="BH43" s="35">
        <v>0</v>
      </c>
      <c r="BI43" s="35">
        <v>0</v>
      </c>
      <c r="BJ43" s="35">
        <v>0.60778881019299991</v>
      </c>
      <c r="BK43" s="36">
        <f>SUM(C43:BJ43)</f>
        <v>175.56978176266773</v>
      </c>
      <c r="BM43" s="37"/>
      <c r="BO43" s="37"/>
    </row>
    <row r="44" spans="1:67">
      <c r="A44" s="16"/>
      <c r="B44" s="29" t="s">
        <v>110</v>
      </c>
      <c r="C44" s="35">
        <v>0</v>
      </c>
      <c r="D44" s="35">
        <v>0.63224332764510005</v>
      </c>
      <c r="E44" s="35">
        <v>0</v>
      </c>
      <c r="F44" s="35">
        <v>0</v>
      </c>
      <c r="G44" s="35">
        <v>0</v>
      </c>
      <c r="H44" s="35">
        <v>3.9149652024139989</v>
      </c>
      <c r="I44" s="35">
        <v>6.8621606419000003E-2</v>
      </c>
      <c r="J44" s="35">
        <v>0</v>
      </c>
      <c r="K44" s="35">
        <v>0</v>
      </c>
      <c r="L44" s="35">
        <v>1.6328490570951997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2.3043316166424002</v>
      </c>
      <c r="S44" s="35">
        <v>0</v>
      </c>
      <c r="T44" s="35">
        <v>0</v>
      </c>
      <c r="U44" s="35">
        <v>0</v>
      </c>
      <c r="V44" s="35">
        <v>0.1932918740963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5.2236651610058384</v>
      </c>
      <c r="AC44" s="35">
        <v>0.1563387647417</v>
      </c>
      <c r="AD44" s="35">
        <v>0</v>
      </c>
      <c r="AE44" s="35">
        <v>0</v>
      </c>
      <c r="AF44" s="35">
        <v>1.2285879814822995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3.9269764976142034</v>
      </c>
      <c r="AM44" s="35">
        <v>0.1277956775804</v>
      </c>
      <c r="AN44" s="35">
        <v>0</v>
      </c>
      <c r="AO44" s="35">
        <v>0</v>
      </c>
      <c r="AP44" s="35">
        <v>0.53245307528980002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8.942658329850957</v>
      </c>
      <c r="AW44" s="35">
        <v>2.4841804627414006</v>
      </c>
      <c r="AX44" s="35">
        <v>2.4679851611999998E-3</v>
      </c>
      <c r="AY44" s="35">
        <v>0</v>
      </c>
      <c r="AZ44" s="35">
        <v>6.9583382691595999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2.2468545004202021</v>
      </c>
      <c r="BG44" s="35">
        <v>0.49796093235480005</v>
      </c>
      <c r="BH44" s="35">
        <v>0</v>
      </c>
      <c r="BI44" s="35">
        <v>0</v>
      </c>
      <c r="BJ44" s="35">
        <v>0.12014985661269999</v>
      </c>
      <c r="BK44" s="36">
        <f>SUM(C44:BJ44)</f>
        <v>41.194730178327092</v>
      </c>
      <c r="BM44" s="37"/>
      <c r="BO44" s="37"/>
    </row>
    <row r="45" spans="1:67">
      <c r="A45" s="16"/>
      <c r="B45" s="29" t="s">
        <v>118</v>
      </c>
      <c r="C45" s="45">
        <v>0</v>
      </c>
      <c r="D45" s="45">
        <v>0.36620307764510002</v>
      </c>
      <c r="E45" s="45">
        <v>0</v>
      </c>
      <c r="F45" s="45">
        <v>0</v>
      </c>
      <c r="G45" s="45">
        <v>0</v>
      </c>
      <c r="H45" s="45">
        <v>1.7374982978984088</v>
      </c>
      <c r="I45" s="45">
        <v>1.54951841611E-2</v>
      </c>
      <c r="J45" s="45">
        <v>0</v>
      </c>
      <c r="K45" s="45">
        <v>0</v>
      </c>
      <c r="L45" s="45">
        <v>0.61127781696649974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1.4947939038008045</v>
      </c>
      <c r="S45" s="45">
        <v>0.13628834596750003</v>
      </c>
      <c r="T45" s="45">
        <v>0</v>
      </c>
      <c r="U45" s="45">
        <v>0</v>
      </c>
      <c r="V45" s="45">
        <v>0.67084674267649991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18.129165347004218</v>
      </c>
      <c r="AC45" s="45">
        <v>1.5738342226427002</v>
      </c>
      <c r="AD45" s="45">
        <v>0</v>
      </c>
      <c r="AE45" s="45">
        <v>0</v>
      </c>
      <c r="AF45" s="45">
        <v>12.380903655911558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25.239034417587039</v>
      </c>
      <c r="AM45" s="45">
        <v>1.1672855248366008</v>
      </c>
      <c r="AN45" s="45">
        <v>0</v>
      </c>
      <c r="AO45" s="45">
        <v>0</v>
      </c>
      <c r="AP45" s="45">
        <v>11.499271203589446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7.3456721630435018</v>
      </c>
      <c r="AW45" s="45">
        <v>0.41164602348279994</v>
      </c>
      <c r="AX45" s="45">
        <v>0</v>
      </c>
      <c r="AY45" s="45">
        <v>0</v>
      </c>
      <c r="AZ45" s="45">
        <v>3.2908777491875059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5.6583113218312704</v>
      </c>
      <c r="BG45" s="45">
        <v>0.15919198480569999</v>
      </c>
      <c r="BH45" s="45">
        <v>0</v>
      </c>
      <c r="BI45" s="45">
        <v>0</v>
      </c>
      <c r="BJ45" s="45">
        <v>1.2735831592561997</v>
      </c>
      <c r="BK45" s="36">
        <f>SUM(C45:BJ45)</f>
        <v>93.161180142294455</v>
      </c>
      <c r="BM45" s="37"/>
      <c r="BO45" s="37"/>
    </row>
    <row r="46" spans="1:67">
      <c r="A46" s="16"/>
      <c r="B46" s="21" t="s">
        <v>86</v>
      </c>
      <c r="C46" s="31">
        <f>SUM(C35:C45)</f>
        <v>0</v>
      </c>
      <c r="D46" s="31">
        <f t="shared" ref="D46:BK46" si="13">SUM(D35:D45)</f>
        <v>7.2892482204188003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24.547594560532197</v>
      </c>
      <c r="I46" s="31">
        <f t="shared" si="13"/>
        <v>51.176770799383995</v>
      </c>
      <c r="J46" s="31">
        <f t="shared" si="13"/>
        <v>0</v>
      </c>
      <c r="K46" s="31">
        <f t="shared" si="13"/>
        <v>0</v>
      </c>
      <c r="L46" s="31">
        <f t="shared" si="13"/>
        <v>13.223975361243697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15.706327692684397</v>
      </c>
      <c r="S46" s="31">
        <f t="shared" si="13"/>
        <v>9.6556548509982996</v>
      </c>
      <c r="T46" s="31">
        <f t="shared" si="13"/>
        <v>0</v>
      </c>
      <c r="U46" s="31">
        <f t="shared" si="13"/>
        <v>0</v>
      </c>
      <c r="V46" s="31">
        <f t="shared" si="13"/>
        <v>4.2041782707983995</v>
      </c>
      <c r="W46" s="31">
        <f t="shared" si="13"/>
        <v>0</v>
      </c>
      <c r="X46" s="31">
        <f t="shared" si="13"/>
        <v>6.4516129000000008E-6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247.29718717142856</v>
      </c>
      <c r="AC46" s="31">
        <f t="shared" si="13"/>
        <v>28.483403773009293</v>
      </c>
      <c r="AD46" s="31">
        <f t="shared" si="13"/>
        <v>5.9122047139676006</v>
      </c>
      <c r="AE46" s="31">
        <f t="shared" si="13"/>
        <v>0</v>
      </c>
      <c r="AF46" s="31">
        <f t="shared" si="13"/>
        <v>184.45208682657105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269.26334429458956</v>
      </c>
      <c r="AM46" s="31">
        <f t="shared" si="13"/>
        <v>16.420075545694203</v>
      </c>
      <c r="AN46" s="31">
        <f t="shared" si="13"/>
        <v>0.52388869287079998</v>
      </c>
      <c r="AO46" s="31">
        <f t="shared" si="13"/>
        <v>0</v>
      </c>
      <c r="AP46" s="31">
        <f t="shared" si="13"/>
        <v>103.77680256036496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199.84640951979074</v>
      </c>
      <c r="AW46" s="31">
        <f t="shared" si="13"/>
        <v>67.643368425530241</v>
      </c>
      <c r="AX46" s="31">
        <f t="shared" si="13"/>
        <v>2.4679851611999998E-3</v>
      </c>
      <c r="AY46" s="31">
        <f t="shared" si="13"/>
        <v>0</v>
      </c>
      <c r="AZ46" s="31">
        <f t="shared" si="13"/>
        <v>105.31064029340656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56.527165365014888</v>
      </c>
      <c r="BG46" s="31">
        <f t="shared" si="13"/>
        <v>4.7714897203509006</v>
      </c>
      <c r="BH46" s="31">
        <f t="shared" si="13"/>
        <v>4.1545161290299996E-2</v>
      </c>
      <c r="BI46" s="31">
        <f t="shared" si="13"/>
        <v>0</v>
      </c>
      <c r="BJ46" s="31">
        <f t="shared" si="13"/>
        <v>13.811235778757903</v>
      </c>
      <c r="BK46" s="33">
        <f t="shared" si="13"/>
        <v>1429.8870720354714</v>
      </c>
    </row>
    <row r="47" spans="1:67">
      <c r="A47" s="16"/>
      <c r="B47" s="22" t="s">
        <v>84</v>
      </c>
      <c r="C47" s="31">
        <f>C33+C46</f>
        <v>0</v>
      </c>
      <c r="D47" s="31">
        <f t="shared" ref="D47:BJ47" si="14">D33+D46</f>
        <v>7.9145876912575002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36.870324366806109</v>
      </c>
      <c r="I47" s="31">
        <f t="shared" si="14"/>
        <v>51.578536048574996</v>
      </c>
      <c r="J47" s="31">
        <f t="shared" si="14"/>
        <v>0</v>
      </c>
      <c r="K47" s="31">
        <f t="shared" si="14"/>
        <v>0</v>
      </c>
      <c r="L47" s="31">
        <f t="shared" si="14"/>
        <v>14.917922032046897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24.414614798358137</v>
      </c>
      <c r="S47" s="31">
        <f t="shared" si="14"/>
        <v>10.0952523336416</v>
      </c>
      <c r="T47" s="31">
        <f t="shared" si="14"/>
        <v>0</v>
      </c>
      <c r="U47" s="31">
        <f t="shared" si="14"/>
        <v>0</v>
      </c>
      <c r="V47" s="31">
        <f t="shared" si="14"/>
        <v>4.7506436423772991</v>
      </c>
      <c r="W47" s="31">
        <f t="shared" si="14"/>
        <v>0</v>
      </c>
      <c r="X47" s="31">
        <f t="shared" si="14"/>
        <v>6.4516129000000008E-6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308.22538608826397</v>
      </c>
      <c r="AC47" s="31">
        <f t="shared" si="14"/>
        <v>30.844579977743692</v>
      </c>
      <c r="AD47" s="31">
        <f t="shared" si="14"/>
        <v>5.9122047139676006</v>
      </c>
      <c r="AE47" s="31">
        <f t="shared" si="14"/>
        <v>0</v>
      </c>
      <c r="AF47" s="31">
        <f t="shared" si="14"/>
        <v>199.92462496519715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325.1602681017655</v>
      </c>
      <c r="AM47" s="31">
        <f t="shared" si="14"/>
        <v>18.215240964108204</v>
      </c>
      <c r="AN47" s="31">
        <f t="shared" si="14"/>
        <v>0.52388869287079998</v>
      </c>
      <c r="AO47" s="31">
        <f t="shared" si="14"/>
        <v>0</v>
      </c>
      <c r="AP47" s="31">
        <f t="shared" si="14"/>
        <v>112.48625521112486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378.91848930329547</v>
      </c>
      <c r="AW47" s="31">
        <f t="shared" si="14"/>
        <v>81.814812165636795</v>
      </c>
      <c r="AX47" s="31">
        <f t="shared" si="14"/>
        <v>2.4679851611999998E-3</v>
      </c>
      <c r="AY47" s="31">
        <f t="shared" si="14"/>
        <v>0</v>
      </c>
      <c r="AZ47" s="31">
        <f t="shared" si="14"/>
        <v>141.30006190318403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94.044585786092881</v>
      </c>
      <c r="BG47" s="31">
        <f t="shared" si="14"/>
        <v>6.7534061520855007</v>
      </c>
      <c r="BH47" s="31">
        <f t="shared" si="14"/>
        <v>4.1545161290299996E-2</v>
      </c>
      <c r="BI47" s="31">
        <f t="shared" si="14"/>
        <v>0</v>
      </c>
      <c r="BJ47" s="31">
        <f t="shared" si="14"/>
        <v>17.121153726592201</v>
      </c>
      <c r="BK47" s="33">
        <f>BK46+BK33</f>
        <v>1871.8308582630557</v>
      </c>
    </row>
    <row r="48" spans="1:67" ht="3" customHeight="1">
      <c r="A48" s="16"/>
      <c r="B48" s="20"/>
      <c r="C48" s="68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9"/>
    </row>
    <row r="49" spans="1:67">
      <c r="A49" s="16" t="s">
        <v>16</v>
      </c>
      <c r="B49" s="19" t="s">
        <v>8</v>
      </c>
      <c r="C49" s="68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9"/>
    </row>
    <row r="50" spans="1:67">
      <c r="A50" s="16" t="s">
        <v>76</v>
      </c>
      <c r="B50" s="20" t="s">
        <v>17</v>
      </c>
      <c r="C50" s="68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9"/>
    </row>
    <row r="51" spans="1:67">
      <c r="A51" s="16"/>
      <c r="B51" s="21" t="s">
        <v>116</v>
      </c>
      <c r="C51" s="31">
        <v>0</v>
      </c>
      <c r="D51" s="31">
        <v>0.62294253806450006</v>
      </c>
      <c r="E51" s="31">
        <v>0</v>
      </c>
      <c r="F51" s="31">
        <v>0</v>
      </c>
      <c r="G51" s="31">
        <v>0</v>
      </c>
      <c r="H51" s="31">
        <v>0.16862853128920002</v>
      </c>
      <c r="I51" s="31">
        <v>5.2009225800000005E-4</v>
      </c>
      <c r="J51" s="31">
        <v>0</v>
      </c>
      <c r="K51" s="31">
        <v>0</v>
      </c>
      <c r="L51" s="31">
        <v>6.9834038063999997E-3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4.2779785450299999E-2</v>
      </c>
      <c r="S51" s="31">
        <v>0</v>
      </c>
      <c r="T51" s="31">
        <v>0</v>
      </c>
      <c r="U51" s="31">
        <v>0</v>
      </c>
      <c r="V51" s="31">
        <v>2.04653305161E-2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0.82363449170140024</v>
      </c>
      <c r="AC51" s="31">
        <v>9.4741146225599995E-2</v>
      </c>
      <c r="AD51" s="31">
        <v>0</v>
      </c>
      <c r="AE51" s="31">
        <v>0</v>
      </c>
      <c r="AF51" s="31">
        <v>1.1894164579024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0.86815734582669946</v>
      </c>
      <c r="AM51" s="31">
        <v>4.4846113870900005E-2</v>
      </c>
      <c r="AN51" s="31">
        <v>0</v>
      </c>
      <c r="AO51" s="31">
        <v>0</v>
      </c>
      <c r="AP51" s="31">
        <v>0.79474092696660015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1.5948623547980996</v>
      </c>
      <c r="AW51" s="31">
        <v>0.82049210874119993</v>
      </c>
      <c r="AX51" s="31">
        <v>0</v>
      </c>
      <c r="AY51" s="31">
        <v>0</v>
      </c>
      <c r="AZ51" s="31">
        <v>2.6875300349339994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0.31506509980239994</v>
      </c>
      <c r="BG51" s="31">
        <v>0.29619446980639996</v>
      </c>
      <c r="BH51" s="31">
        <v>0</v>
      </c>
      <c r="BI51" s="31">
        <v>0</v>
      </c>
      <c r="BJ51" s="31">
        <v>0.36860722819300001</v>
      </c>
      <c r="BK51" s="34">
        <f>SUM(C51:BJ51)</f>
        <v>10.760607460153198</v>
      </c>
    </row>
    <row r="52" spans="1:67">
      <c r="A52" s="16"/>
      <c r="B52" s="21" t="s">
        <v>119</v>
      </c>
      <c r="C52" s="31">
        <v>0</v>
      </c>
      <c r="D52" s="31">
        <v>0.54124164035480005</v>
      </c>
      <c r="E52" s="31">
        <v>0</v>
      </c>
      <c r="F52" s="31">
        <v>0</v>
      </c>
      <c r="G52" s="31">
        <v>0</v>
      </c>
      <c r="H52" s="31">
        <v>1.4127568069500986</v>
      </c>
      <c r="I52" s="31">
        <v>8.3238337193399986E-2</v>
      </c>
      <c r="J52" s="31">
        <v>0</v>
      </c>
      <c r="K52" s="31">
        <v>0</v>
      </c>
      <c r="L52" s="31">
        <v>0.99377930161190009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1.3141920024026965</v>
      </c>
      <c r="S52" s="31">
        <v>0.10569252867740001</v>
      </c>
      <c r="T52" s="31">
        <v>0</v>
      </c>
      <c r="U52" s="31">
        <v>0</v>
      </c>
      <c r="V52" s="31">
        <v>0.3696128262251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40.140934750513772</v>
      </c>
      <c r="AC52" s="31">
        <v>3.3335801492863006</v>
      </c>
      <c r="AD52" s="31">
        <v>0.1258587843548</v>
      </c>
      <c r="AE52" s="31">
        <v>0</v>
      </c>
      <c r="AF52" s="31">
        <v>43.489142639602321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46.964329271682651</v>
      </c>
      <c r="AM52" s="31">
        <v>3.9464152995458983</v>
      </c>
      <c r="AN52" s="31">
        <v>0</v>
      </c>
      <c r="AO52" s="31">
        <v>0</v>
      </c>
      <c r="AP52" s="31">
        <v>24.563040776709322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13.490355716516158</v>
      </c>
      <c r="AW52" s="31">
        <v>2.0682801400633002</v>
      </c>
      <c r="AX52" s="31">
        <v>0</v>
      </c>
      <c r="AY52" s="31">
        <v>0</v>
      </c>
      <c r="AZ52" s="31">
        <v>14.158805270536112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5.2579459233950159</v>
      </c>
      <c r="BG52" s="31">
        <v>0.61404439054759996</v>
      </c>
      <c r="BH52" s="31">
        <v>0</v>
      </c>
      <c r="BI52" s="31">
        <v>0</v>
      </c>
      <c r="BJ52" s="31">
        <v>3.6042477096410002</v>
      </c>
      <c r="BK52" s="34">
        <f>SUM(C52:BJ52)</f>
        <v>206.57749426580963</v>
      </c>
    </row>
    <row r="53" spans="1:67">
      <c r="A53" s="16"/>
      <c r="B53" s="22" t="s">
        <v>83</v>
      </c>
      <c r="C53" s="31">
        <f>SUM(C51:C52)</f>
        <v>0</v>
      </c>
      <c r="D53" s="31">
        <f t="shared" ref="D53:BK53" si="15">SUM(D51:D52)</f>
        <v>1.1641841784193001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1.5813853382392986</v>
      </c>
      <c r="I53" s="31">
        <f t="shared" si="15"/>
        <v>8.3758429451399982E-2</v>
      </c>
      <c r="J53" s="31">
        <f t="shared" si="15"/>
        <v>0</v>
      </c>
      <c r="K53" s="31">
        <f t="shared" si="15"/>
        <v>0</v>
      </c>
      <c r="L53" s="31">
        <f t="shared" si="15"/>
        <v>1.0007627054183001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1.3569717878529965</v>
      </c>
      <c r="S53" s="31">
        <f t="shared" si="15"/>
        <v>0.10569252867740001</v>
      </c>
      <c r="T53" s="31">
        <f t="shared" si="15"/>
        <v>0</v>
      </c>
      <c r="U53" s="31">
        <f t="shared" si="15"/>
        <v>0</v>
      </c>
      <c r="V53" s="31">
        <f t="shared" si="15"/>
        <v>0.3900781567412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40.96456924221517</v>
      </c>
      <c r="AC53" s="31">
        <f t="shared" si="15"/>
        <v>3.4283212955119007</v>
      </c>
      <c r="AD53" s="31">
        <f t="shared" si="15"/>
        <v>0.1258587843548</v>
      </c>
      <c r="AE53" s="31">
        <f t="shared" si="15"/>
        <v>0</v>
      </c>
      <c r="AF53" s="31">
        <f t="shared" si="15"/>
        <v>44.678559097504717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47.832486617509353</v>
      </c>
      <c r="AM53" s="31">
        <f t="shared" si="15"/>
        <v>3.9912614134167983</v>
      </c>
      <c r="AN53" s="31">
        <f t="shared" si="15"/>
        <v>0</v>
      </c>
      <c r="AO53" s="31">
        <f t="shared" si="15"/>
        <v>0</v>
      </c>
      <c r="AP53" s="31">
        <f t="shared" si="15"/>
        <v>25.357781703675922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15.085218071314257</v>
      </c>
      <c r="AW53" s="31">
        <f t="shared" si="15"/>
        <v>2.8887722488045</v>
      </c>
      <c r="AX53" s="31">
        <f t="shared" si="15"/>
        <v>0</v>
      </c>
      <c r="AY53" s="31">
        <f t="shared" si="15"/>
        <v>0</v>
      </c>
      <c r="AZ53" s="31">
        <f t="shared" si="15"/>
        <v>16.846335305470113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5.5730110231974157</v>
      </c>
      <c r="BG53" s="31">
        <f t="shared" si="15"/>
        <v>0.91023886035399992</v>
      </c>
      <c r="BH53" s="31">
        <f t="shared" si="15"/>
        <v>0</v>
      </c>
      <c r="BI53" s="31">
        <f t="shared" si="15"/>
        <v>0</v>
      </c>
      <c r="BJ53" s="31">
        <f t="shared" si="15"/>
        <v>3.9728549378340001</v>
      </c>
      <c r="BK53" s="31">
        <f t="shared" si="15"/>
        <v>217.33810172596284</v>
      </c>
    </row>
    <row r="54" spans="1:67" ht="2.25" customHeight="1">
      <c r="A54" s="16"/>
      <c r="B54" s="20"/>
      <c r="C54" s="68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9"/>
    </row>
    <row r="55" spans="1:67">
      <c r="A55" s="16" t="s">
        <v>4</v>
      </c>
      <c r="B55" s="19" t="s">
        <v>9</v>
      </c>
      <c r="C55" s="68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9"/>
    </row>
    <row r="56" spans="1:67">
      <c r="A56" s="16" t="s">
        <v>76</v>
      </c>
      <c r="B56" s="20" t="s">
        <v>18</v>
      </c>
      <c r="C56" s="68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9"/>
    </row>
    <row r="57" spans="1:67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37.803400000000003</v>
      </c>
      <c r="AS57" s="35">
        <v>0</v>
      </c>
      <c r="AT57" s="35">
        <v>0</v>
      </c>
      <c r="AU57" s="35">
        <v>0</v>
      </c>
      <c r="AV57" s="35">
        <v>17.721499999999999</v>
      </c>
      <c r="AW57" s="35">
        <v>1.7807999999999997</v>
      </c>
      <c r="AX57" s="35">
        <v>0</v>
      </c>
      <c r="AY57" s="35">
        <v>0</v>
      </c>
      <c r="AZ57" s="35">
        <v>11.742648954360863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7.2090999999999994</v>
      </c>
      <c r="BG57" s="35">
        <v>0.23459999999999998</v>
      </c>
      <c r="BH57" s="35">
        <v>0</v>
      </c>
      <c r="BI57" s="35">
        <v>0</v>
      </c>
      <c r="BJ57" s="35">
        <v>2.4672000000000001</v>
      </c>
      <c r="BK57" s="34">
        <f>SUM(C57:BJ57)</f>
        <v>78.959248954360859</v>
      </c>
      <c r="BL57" s="38"/>
      <c r="BM57" s="44"/>
      <c r="BN57" s="44"/>
      <c r="BO57" s="44"/>
    </row>
    <row r="58" spans="1:67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37.803400000000003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17.721499999999999</v>
      </c>
      <c r="AW58" s="31">
        <f t="shared" si="16"/>
        <v>1.7807999999999997</v>
      </c>
      <c r="AX58" s="31">
        <f t="shared" si="16"/>
        <v>0</v>
      </c>
      <c r="AY58" s="31">
        <f t="shared" si="16"/>
        <v>0</v>
      </c>
      <c r="AZ58" s="31">
        <f t="shared" si="16"/>
        <v>11.742648954360863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7.2090999999999994</v>
      </c>
      <c r="BG58" s="31">
        <f t="shared" si="16"/>
        <v>0.23459999999999998</v>
      </c>
      <c r="BH58" s="31">
        <f t="shared" si="16"/>
        <v>0</v>
      </c>
      <c r="BI58" s="31">
        <f t="shared" si="16"/>
        <v>0</v>
      </c>
      <c r="BJ58" s="31">
        <f t="shared" si="16"/>
        <v>2.4672000000000001</v>
      </c>
      <c r="BK58" s="34">
        <f>SUM(BK57)</f>
        <v>78.959248954360859</v>
      </c>
    </row>
    <row r="59" spans="1:67">
      <c r="A59" s="16" t="s">
        <v>77</v>
      </c>
      <c r="B59" s="20" t="s">
        <v>19</v>
      </c>
      <c r="C59" s="68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9"/>
    </row>
    <row r="60" spans="1:67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37.803400000000003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17.721499999999999</v>
      </c>
      <c r="AW62" s="33">
        <f t="shared" si="18"/>
        <v>1.7807999999999997</v>
      </c>
      <c r="AX62" s="33">
        <f t="shared" si="18"/>
        <v>0</v>
      </c>
      <c r="AY62" s="33">
        <f t="shared" si="18"/>
        <v>0</v>
      </c>
      <c r="AZ62" s="33">
        <f t="shared" si="18"/>
        <v>11.742648954360863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7.2090999999999994</v>
      </c>
      <c r="BG62" s="33">
        <f t="shared" si="18"/>
        <v>0.23459999999999998</v>
      </c>
      <c r="BH62" s="33">
        <f t="shared" si="18"/>
        <v>0</v>
      </c>
      <c r="BI62" s="33">
        <f t="shared" si="18"/>
        <v>0</v>
      </c>
      <c r="BJ62" s="33">
        <f t="shared" si="18"/>
        <v>2.4672000000000001</v>
      </c>
      <c r="BK62" s="33">
        <f>BK61+BK58</f>
        <v>78.959248954360859</v>
      </c>
      <c r="BL62" s="37"/>
      <c r="BM62" s="60"/>
    </row>
    <row r="63" spans="1:67" ht="4.5" customHeight="1">
      <c r="A63" s="16"/>
      <c r="B63" s="20"/>
      <c r="C63" s="68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9"/>
    </row>
    <row r="64" spans="1:67">
      <c r="A64" s="16" t="s">
        <v>20</v>
      </c>
      <c r="B64" s="19" t="s">
        <v>21</v>
      </c>
      <c r="C64" s="68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9"/>
    </row>
    <row r="65" spans="1:65">
      <c r="A65" s="16" t="s">
        <v>76</v>
      </c>
      <c r="B65" s="20" t="s">
        <v>22</v>
      </c>
      <c r="C65" s="68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9"/>
    </row>
    <row r="66" spans="1:65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>
      <c r="A68" s="16"/>
      <c r="B68" s="24"/>
      <c r="C68" s="68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9"/>
    </row>
    <row r="69" spans="1:65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108.42514094386931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43.673078227683511</v>
      </c>
      <c r="I69" s="39">
        <f t="shared" si="20"/>
        <v>179.95079381976547</v>
      </c>
      <c r="J69" s="39">
        <f t="shared" si="20"/>
        <v>132.85115848386988</v>
      </c>
      <c r="K69" s="39">
        <f t="shared" si="20"/>
        <v>0</v>
      </c>
      <c r="L69" s="39">
        <f t="shared" si="20"/>
        <v>104.52751184938643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29.150183677367632</v>
      </c>
      <c r="S69" s="39">
        <f t="shared" si="20"/>
        <v>326.39625325874283</v>
      </c>
      <c r="T69" s="39">
        <f t="shared" si="20"/>
        <v>134.93888829790188</v>
      </c>
      <c r="U69" s="39">
        <f t="shared" si="20"/>
        <v>0</v>
      </c>
      <c r="V69" s="39">
        <f t="shared" si="20"/>
        <v>14.227921309724898</v>
      </c>
      <c r="W69" s="39">
        <f t="shared" si="20"/>
        <v>0</v>
      </c>
      <c r="X69" s="39">
        <f t="shared" si="20"/>
        <v>6.4516129000000008E-6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358.86379125022717</v>
      </c>
      <c r="AC69" s="39">
        <f t="shared" si="20"/>
        <v>90.655556848732815</v>
      </c>
      <c r="AD69" s="39">
        <f t="shared" si="20"/>
        <v>16.050395748031601</v>
      </c>
      <c r="AE69" s="39">
        <f t="shared" si="20"/>
        <v>0</v>
      </c>
      <c r="AF69" s="39">
        <f t="shared" si="20"/>
        <v>353.00106550560577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382.05171578265794</v>
      </c>
      <c r="AM69" s="39">
        <f t="shared" si="20"/>
        <v>74.177244156167021</v>
      </c>
      <c r="AN69" s="39">
        <f t="shared" si="20"/>
        <v>120.5596436754487</v>
      </c>
      <c r="AO69" s="39">
        <f t="shared" si="20"/>
        <v>0</v>
      </c>
      <c r="AP69" s="39">
        <f t="shared" si="20"/>
        <v>185.52384916919476</v>
      </c>
      <c r="AQ69" s="39">
        <f t="shared" si="20"/>
        <v>0</v>
      </c>
      <c r="AR69" s="39">
        <f t="shared" si="20"/>
        <v>37.803400000000003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423.36131548708374</v>
      </c>
      <c r="AW69" s="39">
        <f t="shared" si="20"/>
        <v>164.05145383140348</v>
      </c>
      <c r="AX69" s="39">
        <f t="shared" si="20"/>
        <v>18.022341035806001</v>
      </c>
      <c r="AY69" s="39">
        <f t="shared" si="20"/>
        <v>0</v>
      </c>
      <c r="AZ69" s="39">
        <f t="shared" si="20"/>
        <v>221.26853343070385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109.4710957238751</v>
      </c>
      <c r="BG69" s="39">
        <f t="shared" si="20"/>
        <v>11.885444464244401</v>
      </c>
      <c r="BH69" s="39">
        <f t="shared" si="20"/>
        <v>26.678221346064102</v>
      </c>
      <c r="BI69" s="39">
        <f t="shared" si="20"/>
        <v>0</v>
      </c>
      <c r="BJ69" s="39">
        <f t="shared" si="20"/>
        <v>31.943701156002099</v>
      </c>
      <c r="BK69" s="39">
        <f>BK28+BK47+BK53+BK62+BK67</f>
        <v>3699.5097049311735</v>
      </c>
      <c r="BL69" s="37"/>
      <c r="BM69" s="44"/>
    </row>
    <row r="70" spans="1:65" ht="4.5" customHeight="1">
      <c r="A70" s="16"/>
      <c r="B70" s="25"/>
      <c r="C70" s="65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7"/>
    </row>
    <row r="71" spans="1:65" ht="14.25" customHeight="1">
      <c r="A71" s="16" t="s">
        <v>5</v>
      </c>
      <c r="B71" s="26" t="s">
        <v>24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7"/>
    </row>
    <row r="72" spans="1:65">
      <c r="A72" s="16"/>
      <c r="B72" s="29" t="s">
        <v>112</v>
      </c>
      <c r="C72" s="35">
        <v>0</v>
      </c>
      <c r="D72" s="35">
        <v>0.81564796616120006</v>
      </c>
      <c r="E72" s="35">
        <v>0</v>
      </c>
      <c r="F72" s="35">
        <v>0</v>
      </c>
      <c r="G72" s="35">
        <v>0</v>
      </c>
      <c r="H72" s="35">
        <v>1.0713676574316005</v>
      </c>
      <c r="I72" s="35">
        <v>7.7759370516000001E-2</v>
      </c>
      <c r="J72" s="35">
        <v>0</v>
      </c>
      <c r="K72" s="35">
        <v>0</v>
      </c>
      <c r="L72" s="35">
        <v>5.2280009612699997E-2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0.69173841472010045</v>
      </c>
      <c r="S72" s="35">
        <v>0</v>
      </c>
      <c r="T72" s="35">
        <v>0</v>
      </c>
      <c r="U72" s="35">
        <v>0</v>
      </c>
      <c r="V72" s="35">
        <v>0.1912655247417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14.227351080931605</v>
      </c>
      <c r="AC72" s="35">
        <v>7.801379987029998E-2</v>
      </c>
      <c r="AD72" s="35">
        <v>0</v>
      </c>
      <c r="AE72" s="35">
        <v>0</v>
      </c>
      <c r="AF72" s="35">
        <v>2.3605810277713002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10.334076787078605</v>
      </c>
      <c r="AM72" s="35">
        <v>0.19595430251570001</v>
      </c>
      <c r="AN72" s="35">
        <v>0</v>
      </c>
      <c r="AO72" s="35">
        <v>0</v>
      </c>
      <c r="AP72" s="35">
        <v>0.19694230361259998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4.9929242337789868</v>
      </c>
      <c r="AW72" s="35">
        <v>6.7582104064100007E-2</v>
      </c>
      <c r="AX72" s="35">
        <v>0</v>
      </c>
      <c r="AY72" s="35">
        <v>0</v>
      </c>
      <c r="AZ72" s="35">
        <v>1.8518683816756998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1.7779901293523985</v>
      </c>
      <c r="BG72" s="35">
        <v>7.5667007741000002E-3</v>
      </c>
      <c r="BH72" s="35">
        <v>0</v>
      </c>
      <c r="BI72" s="35">
        <v>0</v>
      </c>
      <c r="BJ72" s="35">
        <v>0</v>
      </c>
      <c r="BK72" s="34">
        <f>SUM(C72:BJ72)</f>
        <v>38.99090979460869</v>
      </c>
      <c r="BL72" s="37"/>
      <c r="BM72" s="44"/>
    </row>
    <row r="73" spans="1:65" ht="13.5" thickBot="1">
      <c r="A73" s="27"/>
      <c r="B73" s="22" t="s">
        <v>83</v>
      </c>
      <c r="C73" s="31">
        <f t="shared" ref="C73:BJ73" si="21">SUM(C72)</f>
        <v>0</v>
      </c>
      <c r="D73" s="31">
        <f t="shared" si="21"/>
        <v>0.81564796616120006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1.0713676574316005</v>
      </c>
      <c r="I73" s="31">
        <f t="shared" si="21"/>
        <v>7.7759370516000001E-2</v>
      </c>
      <c r="J73" s="31">
        <f t="shared" si="21"/>
        <v>0</v>
      </c>
      <c r="K73" s="31">
        <f t="shared" si="21"/>
        <v>0</v>
      </c>
      <c r="L73" s="31">
        <f t="shared" si="21"/>
        <v>5.2280009612699997E-2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0.69173841472010045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0.1912655247417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14.227351080931605</v>
      </c>
      <c r="AC73" s="31">
        <f t="shared" si="21"/>
        <v>7.801379987029998E-2</v>
      </c>
      <c r="AD73" s="31">
        <f t="shared" si="21"/>
        <v>0</v>
      </c>
      <c r="AE73" s="31">
        <f t="shared" si="21"/>
        <v>0</v>
      </c>
      <c r="AF73" s="31">
        <f t="shared" si="21"/>
        <v>2.3605810277713002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10.334076787078605</v>
      </c>
      <c r="AM73" s="31">
        <f t="shared" si="21"/>
        <v>0.19595430251570001</v>
      </c>
      <c r="AN73" s="31">
        <f t="shared" si="21"/>
        <v>0</v>
      </c>
      <c r="AO73" s="31">
        <f t="shared" si="21"/>
        <v>0</v>
      </c>
      <c r="AP73" s="31">
        <f t="shared" si="21"/>
        <v>0.19694230361259998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4.9929242337789868</v>
      </c>
      <c r="AW73" s="31">
        <f t="shared" si="21"/>
        <v>6.7582104064100007E-2</v>
      </c>
      <c r="AX73" s="31">
        <f t="shared" si="21"/>
        <v>0</v>
      </c>
      <c r="AY73" s="31">
        <f t="shared" si="21"/>
        <v>0</v>
      </c>
      <c r="AZ73" s="31">
        <f t="shared" si="21"/>
        <v>1.8518683816756998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1.7779901293523985</v>
      </c>
      <c r="BG73" s="31">
        <f t="shared" si="21"/>
        <v>7.5667007741000002E-3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38.99090979460869</v>
      </c>
    </row>
    <row r="74" spans="1:65" ht="6" customHeight="1">
      <c r="A74" s="4"/>
      <c r="B74" s="18"/>
    </row>
    <row r="75" spans="1:65">
      <c r="A75" s="4"/>
      <c r="B75" s="4" t="s">
        <v>122</v>
      </c>
      <c r="L75" s="17" t="s">
        <v>37</v>
      </c>
      <c r="BK75" s="37"/>
    </row>
    <row r="76" spans="1:65">
      <c r="A76" s="4"/>
      <c r="B76" s="4" t="s">
        <v>123</v>
      </c>
      <c r="L76" s="4" t="s">
        <v>29</v>
      </c>
      <c r="BK76" s="37"/>
    </row>
    <row r="77" spans="1:65">
      <c r="L77" s="4" t="s">
        <v>30</v>
      </c>
      <c r="BK77" s="44"/>
    </row>
    <row r="78" spans="1:65">
      <c r="B78" s="4" t="s">
        <v>32</v>
      </c>
      <c r="L78" s="4" t="s">
        <v>98</v>
      </c>
      <c r="BK78" s="44"/>
    </row>
    <row r="79" spans="1:65">
      <c r="B79" s="4" t="s">
        <v>33</v>
      </c>
      <c r="L79" s="4" t="s">
        <v>100</v>
      </c>
      <c r="BK79" s="44"/>
    </row>
    <row r="80" spans="1:65">
      <c r="B80" s="4"/>
      <c r="L80" s="4" t="s">
        <v>31</v>
      </c>
      <c r="BK80" s="44"/>
    </row>
    <row r="81" spans="2:63">
      <c r="BK81" s="44"/>
    </row>
    <row r="82" spans="2:63">
      <c r="BK82" s="38"/>
    </row>
    <row r="83" spans="2:63">
      <c r="BK83" s="44"/>
    </row>
    <row r="88" spans="2:63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L49"/>
  <sheetViews>
    <sheetView tabSelected="1" workbookViewId="0"/>
  </sheetViews>
  <sheetFormatPr defaultRowHeight="12.75"/>
  <cols>
    <col min="1" max="1" width="2.28515625" style="47" customWidth="1"/>
    <col min="2" max="2" width="6.42578125" style="47" customWidth="1"/>
    <col min="3" max="3" width="25.28515625" style="47" bestFit="1" customWidth="1"/>
    <col min="4" max="6" width="18.28515625" style="47" bestFit="1" customWidth="1"/>
    <col min="7" max="7" width="17.28515625" style="47" bestFit="1" customWidth="1"/>
    <col min="8" max="8" width="19.85546875" style="47" bestFit="1" customWidth="1"/>
    <col min="9" max="9" width="15.85546875" style="47" bestFit="1" customWidth="1"/>
    <col min="10" max="10" width="17" style="47" bestFit="1" customWidth="1"/>
    <col min="11" max="12" width="19.85546875" style="47" bestFit="1" customWidth="1"/>
    <col min="13" max="16384" width="9.140625" style="47"/>
  </cols>
  <sheetData>
    <row r="2" spans="2:12" ht="17.25" customHeight="1">
      <c r="B2" s="90" t="s">
        <v>130</v>
      </c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2:12" ht="17.25" customHeight="1">
      <c r="B3" s="90" t="s">
        <v>113</v>
      </c>
      <c r="C3" s="91"/>
      <c r="D3" s="91"/>
      <c r="E3" s="91"/>
      <c r="F3" s="91"/>
      <c r="G3" s="91"/>
      <c r="H3" s="91"/>
      <c r="I3" s="91"/>
      <c r="J3" s="91"/>
      <c r="K3" s="91"/>
      <c r="L3" s="92"/>
    </row>
    <row r="4" spans="2:12" ht="30">
      <c r="B4" s="46" t="s">
        <v>75</v>
      </c>
      <c r="C4" s="48" t="s">
        <v>38</v>
      </c>
      <c r="D4" s="48" t="s">
        <v>87</v>
      </c>
      <c r="E4" s="48" t="s">
        <v>88</v>
      </c>
      <c r="F4" s="48" t="s">
        <v>7</v>
      </c>
      <c r="G4" s="48" t="s">
        <v>8</v>
      </c>
      <c r="H4" s="48" t="s">
        <v>21</v>
      </c>
      <c r="I4" s="48" t="s">
        <v>94</v>
      </c>
      <c r="J4" s="48" t="s">
        <v>95</v>
      </c>
      <c r="K4" s="48" t="s">
        <v>74</v>
      </c>
      <c r="L4" s="48" t="s">
        <v>96</v>
      </c>
    </row>
    <row r="5" spans="2:12">
      <c r="B5" s="49">
        <v>1</v>
      </c>
      <c r="C5" s="50" t="s">
        <v>39</v>
      </c>
      <c r="D5" s="51">
        <v>0</v>
      </c>
      <c r="E5" s="51">
        <v>0</v>
      </c>
      <c r="F5" s="51">
        <v>0.1864124812246</v>
      </c>
      <c r="G5" s="51">
        <v>6.1675804192000009E-3</v>
      </c>
      <c r="H5" s="51">
        <v>0</v>
      </c>
      <c r="I5" s="51">
        <v>0</v>
      </c>
      <c r="J5" s="52">
        <v>0</v>
      </c>
      <c r="K5" s="52">
        <f>SUM(D5:J5)</f>
        <v>0.19258006164380001</v>
      </c>
      <c r="L5" s="51">
        <v>0</v>
      </c>
    </row>
    <row r="6" spans="2:12">
      <c r="B6" s="49">
        <v>2</v>
      </c>
      <c r="C6" s="53" t="s">
        <v>40</v>
      </c>
      <c r="D6" s="51">
        <v>1.6098919041918005</v>
      </c>
      <c r="E6" s="51">
        <v>0.59960702209479999</v>
      </c>
      <c r="F6" s="51">
        <v>22.228175016848102</v>
      </c>
      <c r="G6" s="51">
        <v>1.8415584539767971</v>
      </c>
      <c r="H6" s="51">
        <v>0</v>
      </c>
      <c r="I6" s="51">
        <v>0.44309999999999999</v>
      </c>
      <c r="J6" s="52">
        <v>0</v>
      </c>
      <c r="K6" s="52">
        <f t="shared" ref="K6:K41" si="0">SUM(D6:J6)</f>
        <v>26.722332397111501</v>
      </c>
      <c r="L6" s="51">
        <v>0.35676733276570016</v>
      </c>
    </row>
    <row r="7" spans="2:12">
      <c r="B7" s="49">
        <v>3</v>
      </c>
      <c r="C7" s="50" t="s">
        <v>41</v>
      </c>
      <c r="D7" s="51">
        <v>0</v>
      </c>
      <c r="E7" s="51">
        <v>0</v>
      </c>
      <c r="F7" s="51">
        <v>0.47315794186869981</v>
      </c>
      <c r="G7" s="51">
        <v>8.638576193500001E-3</v>
      </c>
      <c r="H7" s="51">
        <v>0</v>
      </c>
      <c r="I7" s="51">
        <v>4.4999999999999997E-3</v>
      </c>
      <c r="J7" s="52">
        <v>0</v>
      </c>
      <c r="K7" s="52">
        <f t="shared" si="0"/>
        <v>0.48629651806219981</v>
      </c>
      <c r="L7" s="51">
        <v>7.9416392741599992E-2</v>
      </c>
    </row>
    <row r="8" spans="2:12">
      <c r="B8" s="49">
        <v>4</v>
      </c>
      <c r="C8" s="53" t="s">
        <v>42</v>
      </c>
      <c r="D8" s="51">
        <v>3.5060202322564984</v>
      </c>
      <c r="E8" s="51">
        <v>0.50555173703099998</v>
      </c>
      <c r="F8" s="51">
        <v>10.23400829687411</v>
      </c>
      <c r="G8" s="51">
        <v>2.5687931364785008</v>
      </c>
      <c r="H8" s="51">
        <v>0</v>
      </c>
      <c r="I8" s="51">
        <v>0.20749999999999999</v>
      </c>
      <c r="J8" s="52">
        <v>0</v>
      </c>
      <c r="K8" s="52">
        <f t="shared" si="0"/>
        <v>17.021873402640107</v>
      </c>
      <c r="L8" s="51">
        <v>0.53719785208730031</v>
      </c>
    </row>
    <row r="9" spans="2:12">
      <c r="B9" s="49">
        <v>5</v>
      </c>
      <c r="C9" s="53" t="s">
        <v>43</v>
      </c>
      <c r="D9" s="51">
        <v>1.3955327626089002</v>
      </c>
      <c r="E9" s="51">
        <v>1.0310331504807</v>
      </c>
      <c r="F9" s="51">
        <v>32.868989594888525</v>
      </c>
      <c r="G9" s="51">
        <v>5.4962486620876021</v>
      </c>
      <c r="H9" s="51">
        <v>0</v>
      </c>
      <c r="I9" s="51">
        <v>1.0758000000000001</v>
      </c>
      <c r="J9" s="52">
        <v>0</v>
      </c>
      <c r="K9" s="52">
        <f t="shared" si="0"/>
        <v>41.867604170065725</v>
      </c>
      <c r="L9" s="51">
        <v>0.77644229153480182</v>
      </c>
    </row>
    <row r="10" spans="2:12">
      <c r="B10" s="49">
        <v>6</v>
      </c>
      <c r="C10" s="53" t="s">
        <v>44</v>
      </c>
      <c r="D10" s="51">
        <v>40.946793471902296</v>
      </c>
      <c r="E10" s="51">
        <v>2.6594804171924005</v>
      </c>
      <c r="F10" s="51">
        <v>13.92823350021232</v>
      </c>
      <c r="G10" s="51">
        <v>1.5583567836087</v>
      </c>
      <c r="H10" s="51">
        <v>0</v>
      </c>
      <c r="I10" s="51">
        <v>0.17809999999999998</v>
      </c>
      <c r="J10" s="52">
        <v>0</v>
      </c>
      <c r="K10" s="52">
        <f t="shared" si="0"/>
        <v>59.270964172915718</v>
      </c>
      <c r="L10" s="51">
        <v>0.34425815935119997</v>
      </c>
    </row>
    <row r="11" spans="2:12">
      <c r="B11" s="49">
        <v>7</v>
      </c>
      <c r="C11" s="53" t="s">
        <v>45</v>
      </c>
      <c r="D11" s="51">
        <v>40.009346035802714</v>
      </c>
      <c r="E11" s="51">
        <v>8.1571102382504961</v>
      </c>
      <c r="F11" s="51">
        <v>26.463621538916495</v>
      </c>
      <c r="G11" s="51">
        <v>6.589629985125919</v>
      </c>
      <c r="H11" s="51">
        <v>0</v>
      </c>
      <c r="I11" s="51">
        <v>0</v>
      </c>
      <c r="J11" s="52">
        <v>0</v>
      </c>
      <c r="K11" s="52">
        <f t="shared" si="0"/>
        <v>81.219707798095627</v>
      </c>
      <c r="L11" s="51">
        <v>0.44354192412100041</v>
      </c>
    </row>
    <row r="12" spans="2:12">
      <c r="B12" s="49">
        <v>8</v>
      </c>
      <c r="C12" s="50" t="s">
        <v>46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2">
        <v>0</v>
      </c>
      <c r="K12" s="52">
        <f t="shared" si="0"/>
        <v>0</v>
      </c>
      <c r="L12" s="51">
        <v>0</v>
      </c>
    </row>
    <row r="13" spans="2:12">
      <c r="B13" s="49">
        <v>9</v>
      </c>
      <c r="C13" s="50" t="s">
        <v>47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2">
        <v>0</v>
      </c>
      <c r="K13" s="52">
        <f t="shared" si="0"/>
        <v>0</v>
      </c>
      <c r="L13" s="51">
        <v>0</v>
      </c>
    </row>
    <row r="14" spans="2:12">
      <c r="B14" s="49">
        <v>10</v>
      </c>
      <c r="C14" s="53" t="s">
        <v>48</v>
      </c>
      <c r="D14" s="51">
        <v>6.0043669419100006E-2</v>
      </c>
      <c r="E14" s="51">
        <v>0.33647721825729998</v>
      </c>
      <c r="F14" s="51">
        <v>7.0522096350598931</v>
      </c>
      <c r="G14" s="51">
        <v>1.1555091735106986</v>
      </c>
      <c r="H14" s="51">
        <v>0</v>
      </c>
      <c r="I14" s="51">
        <v>0.1101</v>
      </c>
      <c r="J14" s="52">
        <v>0</v>
      </c>
      <c r="K14" s="52">
        <f t="shared" si="0"/>
        <v>8.7143396962469915</v>
      </c>
      <c r="L14" s="51">
        <v>0.38538335090030018</v>
      </c>
    </row>
    <row r="15" spans="2:12">
      <c r="B15" s="49">
        <v>11</v>
      </c>
      <c r="C15" s="53" t="s">
        <v>49</v>
      </c>
      <c r="D15" s="51">
        <v>80.333145376376322</v>
      </c>
      <c r="E15" s="51">
        <v>9.5582175040213944</v>
      </c>
      <c r="F15" s="51">
        <v>82.073775078068834</v>
      </c>
      <c r="G15" s="51">
        <v>11.102404820761759</v>
      </c>
      <c r="H15" s="51">
        <v>0</v>
      </c>
      <c r="I15" s="51">
        <v>0.95589999999999997</v>
      </c>
      <c r="J15" s="52">
        <v>0</v>
      </c>
      <c r="K15" s="52">
        <f t="shared" si="0"/>
        <v>184.02344277922833</v>
      </c>
      <c r="L15" s="51">
        <v>2.1118742055875082</v>
      </c>
    </row>
    <row r="16" spans="2:12">
      <c r="B16" s="49">
        <v>12</v>
      </c>
      <c r="C16" s="53" t="s">
        <v>50</v>
      </c>
      <c r="D16" s="51">
        <v>38.327550469737204</v>
      </c>
      <c r="E16" s="51">
        <v>7.5095323025440983</v>
      </c>
      <c r="F16" s="51">
        <v>39.918259665368652</v>
      </c>
      <c r="G16" s="51">
        <v>4.8649012483286036</v>
      </c>
      <c r="H16" s="51">
        <v>0</v>
      </c>
      <c r="I16" s="51">
        <v>0.6472</v>
      </c>
      <c r="J16" s="52">
        <v>0</v>
      </c>
      <c r="K16" s="52">
        <f t="shared" si="0"/>
        <v>91.267443685978563</v>
      </c>
      <c r="L16" s="51">
        <v>1.0805361294746016</v>
      </c>
    </row>
    <row r="17" spans="2:12">
      <c r="B17" s="49">
        <v>13</v>
      </c>
      <c r="C17" s="53" t="s">
        <v>51</v>
      </c>
      <c r="D17" s="51">
        <v>7.3446630579899988E-2</v>
      </c>
      <c r="E17" s="51">
        <v>0.54320986183740005</v>
      </c>
      <c r="F17" s="51">
        <v>14.979479474090208</v>
      </c>
      <c r="G17" s="51">
        <v>0.93594810441529985</v>
      </c>
      <c r="H17" s="51">
        <v>0</v>
      </c>
      <c r="I17" s="51">
        <v>5.9200000000000003E-2</v>
      </c>
      <c r="J17" s="52">
        <v>0</v>
      </c>
      <c r="K17" s="52">
        <f t="shared" si="0"/>
        <v>16.591284070922811</v>
      </c>
      <c r="L17" s="51">
        <v>0.32123922473730043</v>
      </c>
    </row>
    <row r="18" spans="2:12">
      <c r="B18" s="49">
        <v>14</v>
      </c>
      <c r="C18" s="53" t="s">
        <v>52</v>
      </c>
      <c r="D18" s="51">
        <v>0.1679183803865</v>
      </c>
      <c r="E18" s="51">
        <v>0.17629966687019996</v>
      </c>
      <c r="F18" s="51">
        <v>7.5668039184375919</v>
      </c>
      <c r="G18" s="51">
        <v>1.1034372029316994</v>
      </c>
      <c r="H18" s="51">
        <v>0</v>
      </c>
      <c r="I18" s="51">
        <v>1.3599999999999999E-2</v>
      </c>
      <c r="J18" s="52">
        <v>0</v>
      </c>
      <c r="K18" s="52">
        <f t="shared" si="0"/>
        <v>9.0280591686259903</v>
      </c>
      <c r="L18" s="51">
        <v>4.3594218289300012E-2</v>
      </c>
    </row>
    <row r="19" spans="2:12">
      <c r="B19" s="49">
        <v>15</v>
      </c>
      <c r="C19" s="53" t="s">
        <v>53</v>
      </c>
      <c r="D19" s="51">
        <v>1.349397357610699</v>
      </c>
      <c r="E19" s="51">
        <v>0.4901812598032001</v>
      </c>
      <c r="F19" s="51">
        <v>25.730288614972867</v>
      </c>
      <c r="G19" s="51">
        <v>3.1884300114288036</v>
      </c>
      <c r="H19" s="51">
        <v>0</v>
      </c>
      <c r="I19" s="51">
        <v>2.1700000000000001E-2</v>
      </c>
      <c r="J19" s="52">
        <v>0</v>
      </c>
      <c r="K19" s="52">
        <f t="shared" si="0"/>
        <v>30.779997243815568</v>
      </c>
      <c r="L19" s="51">
        <v>0.41317920318559981</v>
      </c>
    </row>
    <row r="20" spans="2:12">
      <c r="B20" s="49">
        <v>16</v>
      </c>
      <c r="C20" s="53" t="s">
        <v>54</v>
      </c>
      <c r="D20" s="51">
        <v>137.04275572985793</v>
      </c>
      <c r="E20" s="51">
        <v>28.748189948401514</v>
      </c>
      <c r="F20" s="51">
        <v>117.42462987035856</v>
      </c>
      <c r="G20" s="51">
        <v>12.564169945584688</v>
      </c>
      <c r="H20" s="51">
        <v>0</v>
      </c>
      <c r="I20" s="51">
        <v>2.8495999999999997</v>
      </c>
      <c r="J20" s="52">
        <v>0</v>
      </c>
      <c r="K20" s="52">
        <f t="shared" si="0"/>
        <v>298.62934549420271</v>
      </c>
      <c r="L20" s="51">
        <v>2.5274115402628077</v>
      </c>
    </row>
    <row r="21" spans="2:12">
      <c r="B21" s="49">
        <v>17</v>
      </c>
      <c r="C21" s="53" t="s">
        <v>55</v>
      </c>
      <c r="D21" s="51">
        <v>63.232585449383791</v>
      </c>
      <c r="E21" s="51">
        <v>2.557065215545999</v>
      </c>
      <c r="F21" s="51">
        <v>32.410670592444475</v>
      </c>
      <c r="G21" s="51">
        <v>5.0855054437133225</v>
      </c>
      <c r="H21" s="51">
        <v>0</v>
      </c>
      <c r="I21" s="51">
        <v>0.59370000000000001</v>
      </c>
      <c r="J21" s="52">
        <v>0</v>
      </c>
      <c r="K21" s="52">
        <f t="shared" si="0"/>
        <v>103.87952670108758</v>
      </c>
      <c r="L21" s="51">
        <v>0.70648650327719886</v>
      </c>
    </row>
    <row r="22" spans="2:12">
      <c r="B22" s="49">
        <v>18</v>
      </c>
      <c r="C22" s="50" t="s">
        <v>56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2">
        <v>0</v>
      </c>
      <c r="K22" s="52">
        <f t="shared" si="0"/>
        <v>0</v>
      </c>
      <c r="L22" s="51">
        <v>0</v>
      </c>
    </row>
    <row r="23" spans="2:12">
      <c r="B23" s="49">
        <v>19</v>
      </c>
      <c r="C23" s="53" t="s">
        <v>57</v>
      </c>
      <c r="D23" s="51">
        <v>17.220289062052501</v>
      </c>
      <c r="E23" s="51">
        <v>16.364553453401093</v>
      </c>
      <c r="F23" s="51">
        <v>73.570893753519854</v>
      </c>
      <c r="G23" s="51">
        <v>13.295669404138296</v>
      </c>
      <c r="H23" s="51">
        <v>0</v>
      </c>
      <c r="I23" s="51">
        <v>1.7817999999999998</v>
      </c>
      <c r="J23" s="52">
        <v>0</v>
      </c>
      <c r="K23" s="52">
        <f t="shared" si="0"/>
        <v>122.23320567311174</v>
      </c>
      <c r="L23" s="51">
        <v>0.96653016104269751</v>
      </c>
    </row>
    <row r="24" spans="2:12">
      <c r="B24" s="49">
        <v>20</v>
      </c>
      <c r="C24" s="53" t="s">
        <v>58</v>
      </c>
      <c r="D24" s="51">
        <v>398.6449433914691</v>
      </c>
      <c r="E24" s="51">
        <v>75.526705432334111</v>
      </c>
      <c r="F24" s="51">
        <v>693.0910573897703</v>
      </c>
      <c r="G24" s="51">
        <v>61.818439119604797</v>
      </c>
      <c r="H24" s="51">
        <v>0</v>
      </c>
      <c r="I24" s="51">
        <v>52.678700000000006</v>
      </c>
      <c r="J24" s="52">
        <v>0</v>
      </c>
      <c r="K24" s="52">
        <f t="shared" si="0"/>
        <v>1281.7598453331782</v>
      </c>
      <c r="L24" s="51">
        <v>12.794845379645642</v>
      </c>
    </row>
    <row r="25" spans="2:12">
      <c r="B25" s="49">
        <v>21</v>
      </c>
      <c r="C25" s="50" t="s">
        <v>59</v>
      </c>
      <c r="D25" s="51">
        <v>0</v>
      </c>
      <c r="E25" s="51">
        <v>1.896129354E-4</v>
      </c>
      <c r="F25" s="51">
        <v>0.3408696742856997</v>
      </c>
      <c r="G25" s="51">
        <v>7.2185421773999989E-2</v>
      </c>
      <c r="H25" s="51">
        <v>0</v>
      </c>
      <c r="I25" s="51">
        <v>0</v>
      </c>
      <c r="J25" s="52">
        <v>0</v>
      </c>
      <c r="K25" s="52">
        <f t="shared" si="0"/>
        <v>0.41324470899509969</v>
      </c>
      <c r="L25" s="51">
        <v>1.3379899990000001E-4</v>
      </c>
    </row>
    <row r="26" spans="2:12">
      <c r="B26" s="49">
        <v>22</v>
      </c>
      <c r="C26" s="53" t="s">
        <v>60</v>
      </c>
      <c r="D26" s="51">
        <v>2.31478686129E-2</v>
      </c>
      <c r="E26" s="51">
        <v>4.0387338709000006E-3</v>
      </c>
      <c r="F26" s="51">
        <v>0.77144836889489943</v>
      </c>
      <c r="G26" s="51">
        <v>7.7444988058999985E-3</v>
      </c>
      <c r="H26" s="51">
        <v>0</v>
      </c>
      <c r="I26" s="51">
        <v>0.35460000000000003</v>
      </c>
      <c r="J26" s="52">
        <v>0</v>
      </c>
      <c r="K26" s="52">
        <f t="shared" si="0"/>
        <v>1.1609794701845995</v>
      </c>
      <c r="L26" s="51">
        <v>1.48189462253E-2</v>
      </c>
    </row>
    <row r="27" spans="2:12">
      <c r="B27" s="49">
        <v>23</v>
      </c>
      <c r="C27" s="50" t="s">
        <v>61</v>
      </c>
      <c r="D27" s="51">
        <v>0</v>
      </c>
      <c r="E27" s="51">
        <v>0</v>
      </c>
      <c r="F27" s="51">
        <v>8.3317419349999999E-4</v>
      </c>
      <c r="G27" s="51">
        <v>0</v>
      </c>
      <c r="H27" s="51">
        <v>0</v>
      </c>
      <c r="I27" s="51">
        <v>0</v>
      </c>
      <c r="J27" s="52">
        <v>0</v>
      </c>
      <c r="K27" s="52">
        <f t="shared" si="0"/>
        <v>8.3317419349999999E-4</v>
      </c>
      <c r="L27" s="51">
        <v>3.8141599675999998E-3</v>
      </c>
    </row>
    <row r="28" spans="2:12">
      <c r="B28" s="49">
        <v>24</v>
      </c>
      <c r="C28" s="50" t="s">
        <v>62</v>
      </c>
      <c r="D28" s="51">
        <v>0.21122254309630001</v>
      </c>
      <c r="E28" s="51">
        <v>2.2437574837999999E-3</v>
      </c>
      <c r="F28" s="51">
        <v>2.0448045821541014</v>
      </c>
      <c r="G28" s="51">
        <v>4.8877980225600005E-2</v>
      </c>
      <c r="H28" s="51">
        <v>0</v>
      </c>
      <c r="I28" s="51">
        <v>0.15090000000000001</v>
      </c>
      <c r="J28" s="52">
        <v>0</v>
      </c>
      <c r="K28" s="52">
        <f t="shared" si="0"/>
        <v>2.4580488629598012</v>
      </c>
      <c r="L28" s="51">
        <v>2.1425918064300005E-2</v>
      </c>
    </row>
    <row r="29" spans="2:12">
      <c r="B29" s="49">
        <v>25</v>
      </c>
      <c r="C29" s="53" t="s">
        <v>63</v>
      </c>
      <c r="D29" s="51">
        <v>27.944197401475311</v>
      </c>
      <c r="E29" s="51">
        <v>7.8977335085697975</v>
      </c>
      <c r="F29" s="51">
        <v>153.60288635693917</v>
      </c>
      <c r="G29" s="51">
        <v>13.364726661377912</v>
      </c>
      <c r="H29" s="51">
        <v>0</v>
      </c>
      <c r="I29" s="51">
        <v>3.1585999999999999</v>
      </c>
      <c r="J29" s="52">
        <v>0</v>
      </c>
      <c r="K29" s="52">
        <f t="shared" si="0"/>
        <v>205.9681439283622</v>
      </c>
      <c r="L29" s="51">
        <v>1.7486228812717008</v>
      </c>
    </row>
    <row r="30" spans="2:12">
      <c r="B30" s="49">
        <v>26</v>
      </c>
      <c r="C30" s="53" t="s">
        <v>64</v>
      </c>
      <c r="D30" s="51">
        <v>14.6951167762438</v>
      </c>
      <c r="E30" s="51">
        <v>2.1054148917009994</v>
      </c>
      <c r="F30" s="51">
        <v>28.32618875377571</v>
      </c>
      <c r="G30" s="51">
        <v>6.2901629510232118</v>
      </c>
      <c r="H30" s="51">
        <v>0</v>
      </c>
      <c r="I30" s="51">
        <v>0.84440000000000004</v>
      </c>
      <c r="J30" s="52">
        <v>0</v>
      </c>
      <c r="K30" s="52">
        <f t="shared" si="0"/>
        <v>52.261283372743719</v>
      </c>
      <c r="L30" s="51">
        <v>0.63493678479620042</v>
      </c>
    </row>
    <row r="31" spans="2:12">
      <c r="B31" s="49">
        <v>27</v>
      </c>
      <c r="C31" s="53" t="s">
        <v>15</v>
      </c>
      <c r="D31" s="51">
        <v>0.12741858458050001</v>
      </c>
      <c r="E31" s="51">
        <v>0</v>
      </c>
      <c r="F31" s="51">
        <v>1.6554235119950003</v>
      </c>
      <c r="G31" s="51">
        <v>3.863042577350001E-2</v>
      </c>
      <c r="H31" s="51">
        <v>0</v>
      </c>
      <c r="I31" s="51">
        <v>1.2273489543404001</v>
      </c>
      <c r="J31" s="52">
        <v>0</v>
      </c>
      <c r="K31" s="52">
        <f t="shared" si="0"/>
        <v>3.0488214766894002</v>
      </c>
      <c r="L31" s="51">
        <v>7.7075144032100015E-2</v>
      </c>
    </row>
    <row r="32" spans="2:12">
      <c r="B32" s="49">
        <v>28</v>
      </c>
      <c r="C32" s="53" t="s">
        <v>65</v>
      </c>
      <c r="D32" s="51">
        <v>4.47851545482E-2</v>
      </c>
      <c r="E32" s="51">
        <v>1.8143841612E-3</v>
      </c>
      <c r="F32" s="51">
        <v>0.74662839992729979</v>
      </c>
      <c r="G32" s="51">
        <v>3.5435518192900008E-2</v>
      </c>
      <c r="H32" s="51">
        <v>0</v>
      </c>
      <c r="I32" s="51">
        <v>0</v>
      </c>
      <c r="J32" s="52">
        <v>0</v>
      </c>
      <c r="K32" s="52">
        <f t="shared" si="0"/>
        <v>0.82866345682959985</v>
      </c>
      <c r="L32" s="51">
        <v>2.9943833096399988E-2</v>
      </c>
    </row>
    <row r="33" spans="2:12">
      <c r="B33" s="49">
        <v>29</v>
      </c>
      <c r="C33" s="53" t="s">
        <v>66</v>
      </c>
      <c r="D33" s="51">
        <v>5.5859528429968996</v>
      </c>
      <c r="E33" s="51">
        <v>2.1799563005427007</v>
      </c>
      <c r="F33" s="51">
        <v>23.838251091753211</v>
      </c>
      <c r="G33" s="51">
        <v>2.6930523948843041</v>
      </c>
      <c r="H33" s="51">
        <v>0</v>
      </c>
      <c r="I33" s="51">
        <v>0.2495</v>
      </c>
      <c r="J33" s="52">
        <v>0</v>
      </c>
      <c r="K33" s="52">
        <f t="shared" si="0"/>
        <v>34.546712630177112</v>
      </c>
      <c r="L33" s="51">
        <v>0.59865656654060073</v>
      </c>
    </row>
    <row r="34" spans="2:12">
      <c r="B34" s="49">
        <v>30</v>
      </c>
      <c r="C34" s="53" t="s">
        <v>67</v>
      </c>
      <c r="D34" s="51">
        <v>5.6109681147337982</v>
      </c>
      <c r="E34" s="51">
        <v>0.93013713012450028</v>
      </c>
      <c r="F34" s="51">
        <v>46.2355605388735</v>
      </c>
      <c r="G34" s="51">
        <v>5.5183927227293053</v>
      </c>
      <c r="H34" s="51">
        <v>0</v>
      </c>
      <c r="I34" s="51">
        <v>1.3546</v>
      </c>
      <c r="J34" s="52">
        <v>0</v>
      </c>
      <c r="K34" s="52">
        <f t="shared" si="0"/>
        <v>59.649658506461101</v>
      </c>
      <c r="L34" s="51">
        <v>1.1932488451166994</v>
      </c>
    </row>
    <row r="35" spans="2:12">
      <c r="B35" s="49">
        <v>31</v>
      </c>
      <c r="C35" s="50" t="s">
        <v>68</v>
      </c>
      <c r="D35" s="51">
        <v>0.36195762612900001</v>
      </c>
      <c r="E35" s="51">
        <v>0.33826924383859996</v>
      </c>
      <c r="F35" s="51">
        <v>0.86524691209110016</v>
      </c>
      <c r="G35" s="51">
        <v>0.15646602538609997</v>
      </c>
      <c r="H35" s="51">
        <v>0</v>
      </c>
      <c r="I35" s="62">
        <v>0</v>
      </c>
      <c r="J35" s="52">
        <v>0</v>
      </c>
      <c r="K35" s="52">
        <f t="shared" si="0"/>
        <v>1.7219398074448</v>
      </c>
      <c r="L35" s="51">
        <v>8.3297320451099985E-2</v>
      </c>
    </row>
    <row r="36" spans="2:12">
      <c r="B36" s="49">
        <v>32</v>
      </c>
      <c r="C36" s="53" t="s">
        <v>69</v>
      </c>
      <c r="D36" s="51">
        <v>18.391172112699802</v>
      </c>
      <c r="E36" s="51">
        <v>13.084125410311795</v>
      </c>
      <c r="F36" s="51">
        <v>68.299299575607364</v>
      </c>
      <c r="G36" s="51">
        <v>10.261921295759773</v>
      </c>
      <c r="H36" s="51">
        <v>0</v>
      </c>
      <c r="I36" s="51">
        <v>2.2678000000000003</v>
      </c>
      <c r="J36" s="52">
        <v>0</v>
      </c>
      <c r="K36" s="52">
        <f t="shared" si="0"/>
        <v>112.30431839437873</v>
      </c>
      <c r="L36" s="51">
        <v>2.448339240209624</v>
      </c>
    </row>
    <row r="37" spans="2:12">
      <c r="B37" s="49">
        <v>33</v>
      </c>
      <c r="C37" s="53" t="s">
        <v>114</v>
      </c>
      <c r="D37" s="51">
        <v>345.03098563008149</v>
      </c>
      <c r="E37" s="51">
        <v>9.451594053330501</v>
      </c>
      <c r="F37" s="51">
        <v>80.79848756655386</v>
      </c>
      <c r="G37" s="51">
        <v>8.7192350712325641</v>
      </c>
      <c r="H37" s="51">
        <v>0</v>
      </c>
      <c r="I37" s="51">
        <v>0.89970000000000006</v>
      </c>
      <c r="J37" s="52">
        <v>0</v>
      </c>
      <c r="K37" s="52">
        <f t="shared" si="0"/>
        <v>444.90000232119843</v>
      </c>
      <c r="L37" s="51">
        <v>2.2358863263603102</v>
      </c>
    </row>
    <row r="38" spans="2:12">
      <c r="B38" s="49">
        <v>34</v>
      </c>
      <c r="C38" s="53" t="s">
        <v>70</v>
      </c>
      <c r="D38" s="51">
        <v>0.26547192538669995</v>
      </c>
      <c r="E38" s="51">
        <v>0.22546861661239997</v>
      </c>
      <c r="F38" s="51">
        <v>3.6327496243648021</v>
      </c>
      <c r="G38" s="51">
        <v>1.3209557737705999</v>
      </c>
      <c r="H38" s="51">
        <v>0</v>
      </c>
      <c r="I38" s="51">
        <v>5.7200000000000001E-2</v>
      </c>
      <c r="J38" s="52">
        <v>0</v>
      </c>
      <c r="K38" s="52">
        <f t="shared" si="0"/>
        <v>5.5018459401345021</v>
      </c>
      <c r="L38" s="51">
        <v>8.5722583546999995E-3</v>
      </c>
    </row>
    <row r="39" spans="2:12">
      <c r="B39" s="49">
        <v>35</v>
      </c>
      <c r="C39" s="53" t="s">
        <v>71</v>
      </c>
      <c r="D39" s="51">
        <v>16.767075741625703</v>
      </c>
      <c r="E39" s="51">
        <v>30.632153765395731</v>
      </c>
      <c r="F39" s="51">
        <v>151.79102575086227</v>
      </c>
      <c r="G39" s="51">
        <v>19.682346620520175</v>
      </c>
      <c r="H39" s="51">
        <v>0</v>
      </c>
      <c r="I39" s="51">
        <v>1.6659999999999999</v>
      </c>
      <c r="J39" s="52">
        <v>0</v>
      </c>
      <c r="K39" s="52">
        <f t="shared" si="0"/>
        <v>220.53860187840388</v>
      </c>
      <c r="L39" s="51">
        <v>2.0810323207058095</v>
      </c>
    </row>
    <row r="40" spans="2:12">
      <c r="B40" s="49">
        <v>36</v>
      </c>
      <c r="C40" s="53" t="s">
        <v>72</v>
      </c>
      <c r="D40" s="51">
        <v>15.712347268063693</v>
      </c>
      <c r="E40" s="51">
        <v>1.9697519138694999</v>
      </c>
      <c r="F40" s="51">
        <v>11.667476728938508</v>
      </c>
      <c r="G40" s="51">
        <v>0.86260124499379986</v>
      </c>
      <c r="H40" s="51">
        <v>0</v>
      </c>
      <c r="I40" s="62">
        <v>0</v>
      </c>
      <c r="J40" s="52">
        <v>0</v>
      </c>
      <c r="K40" s="52">
        <f t="shared" si="0"/>
        <v>30.212177155865501</v>
      </c>
      <c r="L40" s="51">
        <v>0.39200384038100045</v>
      </c>
    </row>
    <row r="41" spans="2:12">
      <c r="B41" s="49">
        <v>37</v>
      </c>
      <c r="C41" s="53" t="s">
        <v>73</v>
      </c>
      <c r="D41" s="51">
        <v>22.422274155184308</v>
      </c>
      <c r="E41" s="51">
        <v>10.681636567886507</v>
      </c>
      <c r="F41" s="51">
        <v>97.013011288940021</v>
      </c>
      <c r="G41" s="51">
        <v>15.081559467208058</v>
      </c>
      <c r="H41" s="51">
        <v>0</v>
      </c>
      <c r="I41" s="51">
        <v>5.1081000000000003</v>
      </c>
      <c r="J41" s="52">
        <v>0</v>
      </c>
      <c r="K41" s="52">
        <f t="shared" si="0"/>
        <v>150.30658147921889</v>
      </c>
      <c r="L41" s="51">
        <v>3.5303977410309999</v>
      </c>
    </row>
    <row r="42" spans="2:12" s="58" customFormat="1" ht="15">
      <c r="B42" s="48" t="s">
        <v>11</v>
      </c>
      <c r="C42" s="54"/>
      <c r="D42" s="55">
        <f t="shared" ref="D42:L42" si="1">SUM(D5:D41)</f>
        <v>1297.1137536690935</v>
      </c>
      <c r="E42" s="56">
        <f>SUM(E5:E41)</f>
        <v>234.26774231870004</v>
      </c>
      <c r="F42" s="56">
        <f t="shared" si="1"/>
        <v>1871.8308582630739</v>
      </c>
      <c r="G42" s="56">
        <f>SUM(G5:G41)</f>
        <v>217.33810172596591</v>
      </c>
      <c r="H42" s="57">
        <f t="shared" si="1"/>
        <v>0</v>
      </c>
      <c r="I42" s="57">
        <f t="shared" si="1"/>
        <v>78.959248954340381</v>
      </c>
      <c r="J42" s="57">
        <f t="shared" si="1"/>
        <v>0</v>
      </c>
      <c r="K42" s="57">
        <f t="shared" si="1"/>
        <v>3699.5097049311735</v>
      </c>
      <c r="L42" s="57">
        <f t="shared" si="1"/>
        <v>38.990909794608903</v>
      </c>
    </row>
    <row r="43" spans="2:12">
      <c r="B43" s="47" t="s">
        <v>89</v>
      </c>
      <c r="K43" s="61"/>
    </row>
    <row r="44" spans="2:12">
      <c r="K44" s="59"/>
      <c r="L44" s="59"/>
    </row>
    <row r="45" spans="2:12" s="59" customFormat="1"/>
    <row r="46" spans="2:12" s="59" customFormat="1"/>
    <row r="47" spans="2:12" s="59" customFormat="1"/>
    <row r="48" spans="2:12">
      <c r="I48" s="59"/>
    </row>
    <row r="49" spans="9:9">
      <c r="I49" s="59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imf0357</cp:lastModifiedBy>
  <cp:lastPrinted>2014-03-24T10:58:12Z</cp:lastPrinted>
  <dcterms:created xsi:type="dcterms:W3CDTF">2014-01-06T04:43:23Z</dcterms:created>
  <dcterms:modified xsi:type="dcterms:W3CDTF">2020-06-09T07:37:55Z</dcterms:modified>
</cp:coreProperties>
</file>